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1.xml" ContentType="application/vnd.openxmlformats-officedocument.drawing+xml"/>
  <Override PartName="/xl/worksheets/sheet5.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6855" windowHeight="5610" activeTab="0"/>
  </bookViews>
  <sheets>
    <sheet name="Menú" sheetId="1" r:id="rId1"/>
    <sheet name="Ejercicios" sheetId="2" r:id="rId2"/>
    <sheet name="Graficas" sheetId="3" r:id="rId3"/>
    <sheet name="Ejemplo" sheetId="4" r:id="rId4"/>
    <sheet name="Graficador_Res" sheetId="5" r:id="rId5"/>
  </sheets>
  <definedNames>
    <definedName name="_Toc127157871" localSheetId="3">'Ejemplo'!#REF!</definedName>
    <definedName name="D_03">'Ejemplo'!$A$10</definedName>
    <definedName name="D_04">'Ejemplo'!$A$101</definedName>
    <definedName name="D_05">'Ejemplo'!$A$125</definedName>
    <definedName name="D_08">'Ejemplo'!$A$161</definedName>
    <definedName name="D_10">'Ejemplo'!#REF!</definedName>
    <definedName name="D_12">'Ejemplo'!$A$282</definedName>
    <definedName name="D_15">'Ejemplo'!#REF!</definedName>
    <definedName name="D_19">'Ejemplo'!#REF!</definedName>
    <definedName name="D_21">'Ejemplo'!$A$499</definedName>
    <definedName name="D_23">'Ejemplo'!#REF!</definedName>
    <definedName name="D_24">'Ejemplo'!#REF!</definedName>
    <definedName name="D_25">'Ejemplo'!#REF!</definedName>
    <definedName name="D_26">'Ejemplo'!$A$602</definedName>
    <definedName name="D_28">'Ejemplo'!#REF!</definedName>
    <definedName name="D_30">'Ejemplo'!$A$734</definedName>
    <definedName name="D_31">'Ejemplo'!#REF!</definedName>
    <definedName name="D_33">'Ejemplo'!$A$799</definedName>
    <definedName name="D_35">'Ejemplo'!$A$841</definedName>
    <definedName name="D_37">'Ejemplo'!$A$883</definedName>
    <definedName name="I_01">'Menú'!$A$50</definedName>
  </definedNames>
  <calcPr fullCalcOnLoad="1"/>
</workbook>
</file>

<file path=xl/sharedStrings.xml><?xml version="1.0" encoding="utf-8"?>
<sst xmlns="http://schemas.openxmlformats.org/spreadsheetml/2006/main" count="689" uniqueCount="163">
  <si>
    <t>x</t>
  </si>
  <si>
    <t>y</t>
  </si>
  <si>
    <t>Inicio</t>
  </si>
  <si>
    <t>Incremento</t>
  </si>
  <si>
    <t>X</t>
  </si>
  <si>
    <t>Y</t>
  </si>
  <si>
    <t>Las funciones lineales.</t>
  </si>
  <si>
    <t>Pendiente</t>
  </si>
  <si>
    <t>Intersectada</t>
  </si>
  <si>
    <t>Inicio de x</t>
  </si>
  <si>
    <t>Incremento x</t>
  </si>
  <si>
    <t>x2</t>
  </si>
  <si>
    <t>x1</t>
  </si>
  <si>
    <t>(x2-x1)² =</t>
  </si>
  <si>
    <t>y2</t>
  </si>
  <si>
    <t>y1</t>
  </si>
  <si>
    <t>(y2-y1)</t>
  </si>
  <si>
    <t>d = distancia</t>
  </si>
  <si>
    <t>D_05. La distancia</t>
  </si>
  <si>
    <t>D_06. El punto medio.</t>
  </si>
  <si>
    <t>Intercetada</t>
  </si>
  <si>
    <t>Intersectadda</t>
  </si>
  <si>
    <t>a1</t>
  </si>
  <si>
    <t>a2</t>
  </si>
  <si>
    <t>a3</t>
  </si>
  <si>
    <t>Las funciones cuadráticas..</t>
  </si>
  <si>
    <t>Ejemplo 1,7</t>
  </si>
  <si>
    <t>La parábola del gráfico no es una función</t>
  </si>
  <si>
    <t>a0 = c</t>
  </si>
  <si>
    <t>a1 = b</t>
  </si>
  <si>
    <t>a2 = a</t>
  </si>
  <si>
    <t>Discriminante</t>
  </si>
  <si>
    <t>Numerador</t>
  </si>
  <si>
    <t>Las Funciones Racionales.</t>
  </si>
  <si>
    <t>N°</t>
  </si>
  <si>
    <t>f(x)</t>
  </si>
  <si>
    <t>g(x)</t>
  </si>
  <si>
    <t>Diferencia</t>
  </si>
  <si>
    <t>f(Integrada)</t>
  </si>
  <si>
    <t xml:space="preserve"> </t>
  </si>
  <si>
    <t>1.19</t>
  </si>
  <si>
    <t>Operaciones con funciones: La Suma.</t>
  </si>
  <si>
    <t>Operaciones con funciones: La Resta o Diferencia.</t>
  </si>
  <si>
    <t>Diferencia de funciones. Ej: 1,20</t>
  </si>
  <si>
    <t>Operaciones con funciones: El Producto.</t>
  </si>
  <si>
    <t>Producto de funciones. Ej: 1,21</t>
  </si>
  <si>
    <t>Operaciones con funciones: El Cociente.</t>
  </si>
  <si>
    <t>(f / g)(x)</t>
  </si>
  <si>
    <t>Composición de funciones.</t>
  </si>
  <si>
    <t>f(g(x))</t>
  </si>
  <si>
    <t>f(sintética)</t>
  </si>
  <si>
    <t>Funciones inversas.</t>
  </si>
  <si>
    <t>Funcionesinversas: Ej 1,24</t>
  </si>
  <si>
    <t>Funciones Cuadráticas</t>
  </si>
  <si>
    <t>Funciones cúbicas</t>
  </si>
  <si>
    <t>Funciones Val. Absoluto</t>
  </si>
  <si>
    <t>FIN DE ARCHIVO</t>
  </si>
  <si>
    <t>b</t>
  </si>
  <si>
    <t>m</t>
  </si>
  <si>
    <t>Inicio x</t>
  </si>
  <si>
    <t>P. Medio</t>
  </si>
  <si>
    <t>x'</t>
  </si>
  <si>
    <t>y'</t>
  </si>
  <si>
    <t>Denominador</t>
  </si>
  <si>
    <t>D_03</t>
  </si>
  <si>
    <t>Definición de Funciones y La Prueba de la Línea Vertical.</t>
  </si>
  <si>
    <t>D_04</t>
  </si>
  <si>
    <t>D_08. Los ceros en una función lineal</t>
  </si>
  <si>
    <t>Instrucciones:</t>
  </si>
  <si>
    <t>1.14</t>
  </si>
  <si>
    <t>Función cuadrática con una solución real.</t>
  </si>
  <si>
    <t>1.13</t>
  </si>
  <si>
    <t xml:space="preserve">La Parábola. </t>
  </si>
  <si>
    <t>Desarrolar la función:</t>
  </si>
  <si>
    <t>Raiz negariva</t>
  </si>
  <si>
    <t>Raiz positiva</t>
  </si>
  <si>
    <t>Parábola con dos raíces reales.</t>
  </si>
  <si>
    <t>1.15</t>
  </si>
  <si>
    <t>Desarrolle la función</t>
  </si>
  <si>
    <t>Raiz 1</t>
  </si>
  <si>
    <t>Raiz 2</t>
  </si>
  <si>
    <t>Desarrolle</t>
  </si>
  <si>
    <t>Párábola con dos raices: ambas positivas.</t>
  </si>
  <si>
    <t>1.16</t>
  </si>
  <si>
    <t>1.17</t>
  </si>
  <si>
    <t>Parábola con discriminante = 0.</t>
  </si>
  <si>
    <t>1.18</t>
  </si>
  <si>
    <t>Parábola invertida con dos raíces..</t>
  </si>
  <si>
    <t>Parábola con dos raíces imaginarias.</t>
  </si>
  <si>
    <t>1.24</t>
  </si>
  <si>
    <t>Función racional en cuadrantes uno y tres.</t>
  </si>
  <si>
    <t>1.25</t>
  </si>
  <si>
    <t>Funciones racionales en cuadrantes uno y cuatro.</t>
  </si>
  <si>
    <t>1.26</t>
  </si>
  <si>
    <t>Dadas:</t>
  </si>
  <si>
    <t>Calcule la suma:</t>
  </si>
  <si>
    <t>f(x) + g(x)</t>
  </si>
  <si>
    <t>La suma de funciones:</t>
  </si>
  <si>
    <t>Calcule la diferencia:</t>
  </si>
  <si>
    <t>f(x)-g(x)</t>
  </si>
  <si>
    <t>1.27</t>
  </si>
  <si>
    <t>1.28</t>
  </si>
  <si>
    <t>Calcule el producto.</t>
  </si>
  <si>
    <t>f(x) x g(x)</t>
  </si>
  <si>
    <t>1.29</t>
  </si>
  <si>
    <t>Calcule la división:</t>
  </si>
  <si>
    <t>Cociente de funciones.</t>
  </si>
  <si>
    <t>Calcule la integración de las funcioes:</t>
  </si>
  <si>
    <t>Funciones integradas</t>
  </si>
  <si>
    <t>f(g(x))=x</t>
  </si>
  <si>
    <t>g(f(x))=g(x)</t>
  </si>
  <si>
    <t>Resuelva la inversa:</t>
  </si>
  <si>
    <t>f(x) = x²</t>
  </si>
  <si>
    <t>f(x) = 2x²</t>
  </si>
  <si>
    <t>f(x) = 0,5x²</t>
  </si>
  <si>
    <t>f(x) = -x²</t>
  </si>
  <si>
    <t>f(x) = x²-2</t>
  </si>
  <si>
    <t>f(x) = (x+2)²</t>
  </si>
  <si>
    <t>f(x)=(x-2)²</t>
  </si>
  <si>
    <t>f(x) = x² + 2</t>
  </si>
  <si>
    <t>1.33</t>
  </si>
  <si>
    <t>Las funciones cuadráticas o parabólicas y lineales de un elemento.</t>
  </si>
  <si>
    <t>1.34</t>
  </si>
  <si>
    <t>Funciones cuadráticas o parabólicas: lineales de dos elementos y lineal cuadrática.</t>
  </si>
  <si>
    <t>f(x)=x^3</t>
  </si>
  <si>
    <t>f(x)=-x^3</t>
  </si>
  <si>
    <t>f(x)=2x^3</t>
  </si>
  <si>
    <t>f(x)=0,5x^3</t>
  </si>
  <si>
    <t>1.35</t>
  </si>
  <si>
    <t>f(x)=x^3+2</t>
  </si>
  <si>
    <t>f(x)=x^3-2</t>
  </si>
  <si>
    <t>f(x)=(x+2)^3</t>
  </si>
  <si>
    <t>Funciones cúbicas: polinomio de un elemento y con coeficientes.</t>
  </si>
  <si>
    <t>1.36</t>
  </si>
  <si>
    <t>Funciones cúbicas: Polinomios de dos elementos y cúbicas de polinmio.</t>
  </si>
  <si>
    <t>1.37</t>
  </si>
  <si>
    <t>Familia de funciones de valor absoluto: funciones lineales de un elemento.</t>
  </si>
  <si>
    <t>f(x)=!x!</t>
  </si>
  <si>
    <t>f(x)=-!x!</t>
  </si>
  <si>
    <t>f(x)=-!2x!</t>
  </si>
  <si>
    <t>f(x)=-!0,5x!</t>
  </si>
  <si>
    <t>f(x)=!x+2!</t>
  </si>
  <si>
    <t>f(x)=!x-2!</t>
  </si>
  <si>
    <t>f(x)=!x!+2</t>
  </si>
  <si>
    <t>f(x)=!x!-2</t>
  </si>
  <si>
    <t>1.38</t>
  </si>
  <si>
    <t>Familia de funciones de valor absoluto: lineales de dos elementos.</t>
  </si>
  <si>
    <t>Desarrolle y grafique la función:</t>
  </si>
  <si>
    <t>1.10</t>
  </si>
  <si>
    <t>Polnomios ejemplo de polinomio de tercer grado.</t>
  </si>
  <si>
    <t>Una parábola que no es una función.</t>
  </si>
  <si>
    <t>1.20</t>
  </si>
  <si>
    <t>1.21</t>
  </si>
  <si>
    <t>1.30</t>
  </si>
  <si>
    <t>1.31</t>
  </si>
  <si>
    <t>Gráfica B.</t>
  </si>
  <si>
    <t xml:space="preserve"> f(x) = 4x - 1</t>
  </si>
  <si>
    <t xml:space="preserve"> f(x) = 6</t>
  </si>
  <si>
    <t>No es función</t>
  </si>
  <si>
    <t>No es función.</t>
  </si>
  <si>
    <t>Desarroll3</t>
  </si>
  <si>
    <t>Desarrolle:</t>
  </si>
  <si>
    <t xml:space="preserve">Las funciones racionales.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</si>
</sst>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0000"/>
    <numFmt numFmtId="174" formatCode="0.000000"/>
    <numFmt numFmtId="175" formatCode="0.00000"/>
    <numFmt numFmtId="176" formatCode="0.0000"/>
    <numFmt numFmtId="177" formatCode="0.000"/>
    <numFmt numFmtId="178" formatCode="0.00000000"/>
    <numFmt numFmtId="179" formatCode="0.000000000"/>
  </numFmts>
  <fonts count="62">
    <font>
      <sz val="10"/>
      <name val="Arial"/>
      <family val="0"/>
    </font>
    <font>
      <u val="single"/>
      <sz val="10"/>
      <color indexed="12"/>
      <name val="Arial"/>
      <family val="0"/>
    </font>
    <font>
      <u val="single"/>
      <sz val="10"/>
      <color indexed="36"/>
      <name val="Arial"/>
      <family val="0"/>
    </font>
    <font>
      <b/>
      <sz val="8"/>
      <name val="Arial"/>
      <family val="2"/>
    </font>
    <font>
      <sz val="12"/>
      <name val="Arial"/>
      <family val="0"/>
    </font>
    <font>
      <sz val="8"/>
      <name val="Arial"/>
      <family val="0"/>
    </font>
    <font>
      <b/>
      <sz val="10"/>
      <color indexed="17"/>
      <name val="Arial"/>
      <family val="2"/>
    </font>
    <font>
      <sz val="8.25"/>
      <name val="Arial"/>
      <family val="0"/>
    </font>
    <font>
      <b/>
      <sz val="12"/>
      <name val="Arial"/>
      <family val="2"/>
    </font>
    <font>
      <i/>
      <sz val="12"/>
      <name val="Times New Roman"/>
      <family val="1"/>
    </font>
    <font>
      <b/>
      <sz val="8"/>
      <name val="Times New Roman"/>
      <family val="1"/>
    </font>
    <font>
      <b/>
      <u val="single"/>
      <sz val="10"/>
      <name val="Arial"/>
      <family val="2"/>
    </font>
    <font>
      <b/>
      <sz val="10"/>
      <name val="Arial"/>
      <family val="2"/>
    </font>
    <font>
      <b/>
      <sz val="9.25"/>
      <name val="Times New Roman"/>
      <family val="1"/>
    </font>
    <font>
      <b/>
      <sz val="9.5"/>
      <name val="Arial"/>
      <family val="2"/>
    </font>
    <font>
      <sz val="8.5"/>
      <name val="Arial"/>
      <family val="0"/>
    </font>
    <font>
      <sz val="8.75"/>
      <name val="Arial"/>
      <family val="0"/>
    </font>
    <font>
      <b/>
      <sz val="8"/>
      <color indexed="62"/>
      <name val="Arial"/>
      <family val="2"/>
    </font>
    <font>
      <b/>
      <sz val="9"/>
      <name val="Arial"/>
      <family val="2"/>
    </font>
    <font>
      <b/>
      <sz val="26"/>
      <color indexed="17"/>
      <name val="Arial"/>
      <family val="2"/>
    </font>
    <font>
      <b/>
      <sz val="24"/>
      <color indexed="17"/>
      <name val="Arial"/>
      <family val="2"/>
    </font>
    <font>
      <b/>
      <sz val="10"/>
      <color indexed="18"/>
      <name val="Arial"/>
      <family val="2"/>
    </font>
    <font>
      <b/>
      <sz val="10"/>
      <color indexed="10"/>
      <name val="Arial"/>
      <family val="2"/>
    </font>
    <font>
      <sz val="22"/>
      <color indexed="10"/>
      <name val="Arial"/>
      <family val="2"/>
    </font>
    <font>
      <b/>
      <i/>
      <sz val="22"/>
      <color indexed="18"/>
      <name val="Brush Script MT"/>
      <family val="4"/>
    </font>
    <font>
      <b/>
      <sz val="10"/>
      <color indexed="62"/>
      <name val="Arial"/>
      <family val="2"/>
    </font>
    <font>
      <b/>
      <sz val="16"/>
      <color indexed="13"/>
      <name val="Arial"/>
      <family val="2"/>
    </font>
    <font>
      <b/>
      <sz val="12"/>
      <color indexed="17"/>
      <name val="Arial"/>
      <family val="2"/>
    </font>
    <font>
      <b/>
      <u val="single"/>
      <sz val="12"/>
      <color indexed="17"/>
      <name val="Arial"/>
      <family val="2"/>
    </font>
    <font>
      <b/>
      <i/>
      <u val="single"/>
      <sz val="12"/>
      <color indexed="17"/>
      <name val="Arial"/>
      <family val="2"/>
    </font>
    <font>
      <b/>
      <i/>
      <u val="single"/>
      <sz val="12"/>
      <color indexed="57"/>
      <name val="Arial"/>
      <family val="2"/>
    </font>
    <font>
      <b/>
      <i/>
      <sz val="12"/>
      <color indexed="17"/>
      <name val="Arial"/>
      <family val="2"/>
    </font>
    <font>
      <b/>
      <u val="single"/>
      <sz val="12"/>
      <color indexed="12"/>
      <name val="Arial"/>
      <family val="2"/>
    </font>
    <font>
      <i/>
      <sz val="10"/>
      <name val="Arial"/>
      <family val="0"/>
    </font>
    <font>
      <b/>
      <sz val="11.25"/>
      <name val="Arial"/>
      <family val="0"/>
    </font>
    <font>
      <sz val="11.25"/>
      <name val="Arial"/>
      <family val="0"/>
    </font>
    <font>
      <b/>
      <sz val="8.5"/>
      <name val="Arial"/>
      <family val="2"/>
    </font>
    <font>
      <b/>
      <sz val="8.75"/>
      <color indexed="62"/>
      <name val="Arial"/>
      <family val="2"/>
    </font>
    <font>
      <b/>
      <sz val="9"/>
      <color indexed="18"/>
      <name val="Arial"/>
      <family val="2"/>
    </font>
    <font>
      <b/>
      <sz val="9.75"/>
      <name val="Arial"/>
      <family val="0"/>
    </font>
    <font>
      <b/>
      <sz val="10.5"/>
      <name val="Arial"/>
      <family val="0"/>
    </font>
    <font>
      <b/>
      <sz val="8.75"/>
      <name val="Arial"/>
      <family val="0"/>
    </font>
    <font>
      <b/>
      <sz val="8"/>
      <color indexed="18"/>
      <name val="Arial"/>
      <family val="2"/>
    </font>
    <font>
      <sz val="9"/>
      <name val="Arial"/>
      <family val="0"/>
    </font>
    <font>
      <sz val="10.5"/>
      <name val="Arial"/>
      <family val="0"/>
    </font>
    <font>
      <b/>
      <sz val="9.25"/>
      <name val="Arial"/>
      <family val="0"/>
    </font>
    <font>
      <b/>
      <sz val="9.75"/>
      <color indexed="62"/>
      <name val="Arial"/>
      <family val="2"/>
    </font>
    <font>
      <b/>
      <sz val="9.75"/>
      <color indexed="18"/>
      <name val="Arial"/>
      <family val="2"/>
    </font>
    <font>
      <b/>
      <sz val="8"/>
      <color indexed="17"/>
      <name val="Arial"/>
      <family val="2"/>
    </font>
    <font>
      <b/>
      <sz val="11.75"/>
      <name val="Arial"/>
      <family val="0"/>
    </font>
    <font>
      <b/>
      <sz val="9"/>
      <color indexed="17"/>
      <name val="Arial"/>
      <family val="2"/>
    </font>
    <font>
      <sz val="9.75"/>
      <name val="Arial"/>
      <family val="0"/>
    </font>
    <font>
      <sz val="9.25"/>
      <name val="Arial"/>
      <family val="0"/>
    </font>
    <font>
      <b/>
      <sz val="10.75"/>
      <name val="Arial"/>
      <family val="0"/>
    </font>
    <font>
      <b/>
      <sz val="10.25"/>
      <name val="Arial"/>
      <family val="0"/>
    </font>
    <font>
      <sz val="10.25"/>
      <name val="Arial"/>
      <family val="0"/>
    </font>
    <font>
      <sz val="9.5"/>
      <name val="Arial"/>
      <family val="0"/>
    </font>
    <font>
      <b/>
      <sz val="8.25"/>
      <name val="Arial"/>
      <family val="0"/>
    </font>
    <font>
      <sz val="10"/>
      <color indexed="17"/>
      <name val="Arial"/>
      <family val="0"/>
    </font>
    <font>
      <b/>
      <i/>
      <sz val="11.5"/>
      <name val="Arial"/>
      <family val="2"/>
    </font>
    <font>
      <b/>
      <i/>
      <sz val="12"/>
      <name val="Times New Roman"/>
      <family val="1"/>
    </font>
    <font>
      <b/>
      <sz val="11.5"/>
      <name val="Arial"/>
      <family val="2"/>
    </font>
  </fonts>
  <fills count="10">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s>
  <borders count="35">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double"/>
    </border>
    <border>
      <left>
        <color indexed="63"/>
      </left>
      <right>
        <color indexed="63"/>
      </right>
      <top style="medium"/>
      <bottom style="double"/>
    </border>
    <border>
      <left>
        <color indexed="63"/>
      </left>
      <right style="thin"/>
      <top style="medium"/>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medium"/>
      <bottom style="double"/>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172" fontId="0" fillId="0" borderId="0" xfId="0" applyNumberFormat="1" applyAlignment="1">
      <alignment/>
    </xf>
    <xf numFmtId="0" fontId="6" fillId="0" borderId="0" xfId="0" applyFont="1" applyAlignment="1">
      <alignment/>
    </xf>
    <xf numFmtId="0" fontId="0" fillId="0" borderId="1" xfId="0" applyBorder="1" applyAlignment="1">
      <alignment/>
    </xf>
    <xf numFmtId="0" fontId="0" fillId="0" borderId="2" xfId="0" applyBorder="1" applyAlignment="1">
      <alignment/>
    </xf>
    <xf numFmtId="2" fontId="0" fillId="0" borderId="3" xfId="0" applyNumberFormat="1" applyBorder="1" applyAlignment="1">
      <alignment/>
    </xf>
    <xf numFmtId="2" fontId="0" fillId="0" borderId="4" xfId="0" applyNumberFormat="1" applyBorder="1" applyAlignment="1">
      <alignment/>
    </xf>
    <xf numFmtId="0" fontId="0" fillId="0" borderId="0" xfId="0" applyBorder="1" applyAlignment="1">
      <alignment/>
    </xf>
    <xf numFmtId="0" fontId="8" fillId="0" borderId="5" xfId="0" applyFont="1" applyBorder="1" applyAlignment="1">
      <alignment horizontal="center"/>
    </xf>
    <xf numFmtId="0" fontId="8" fillId="0" borderId="6" xfId="0" applyFont="1" applyBorder="1" applyAlignment="1">
      <alignment horizontal="center"/>
    </xf>
    <xf numFmtId="176" fontId="0" fillId="0" borderId="0" xfId="0" applyNumberFormat="1" applyAlignment="1">
      <alignment/>
    </xf>
    <xf numFmtId="177" fontId="0" fillId="0" borderId="0" xfId="0" applyNumberFormat="1" applyAlignment="1">
      <alignment/>
    </xf>
    <xf numFmtId="0" fontId="12" fillId="0" borderId="0" xfId="0" applyFont="1" applyAlignment="1">
      <alignment horizontal="center"/>
    </xf>
    <xf numFmtId="0" fontId="0" fillId="0" borderId="3" xfId="0" applyBorder="1" applyAlignment="1">
      <alignment/>
    </xf>
    <xf numFmtId="2" fontId="0" fillId="0" borderId="7" xfId="0" applyNumberFormat="1" applyBorder="1" applyAlignment="1">
      <alignment/>
    </xf>
    <xf numFmtId="0" fontId="0" fillId="0" borderId="4" xfId="0" applyBorder="1" applyAlignment="1">
      <alignment/>
    </xf>
    <xf numFmtId="2" fontId="0" fillId="0" borderId="8" xfId="0" applyNumberFormat="1" applyBorder="1" applyAlignment="1">
      <alignment/>
    </xf>
    <xf numFmtId="0" fontId="12" fillId="0" borderId="5" xfId="0" applyFont="1" applyBorder="1" applyAlignment="1">
      <alignment horizontal="center"/>
    </xf>
    <xf numFmtId="0" fontId="8" fillId="0" borderId="9" xfId="0" applyFont="1" applyBorder="1" applyAlignment="1">
      <alignment horizontal="center"/>
    </xf>
    <xf numFmtId="0" fontId="0" fillId="2" borderId="0" xfId="0" applyFill="1" applyBorder="1" applyAlignment="1">
      <alignment/>
    </xf>
    <xf numFmtId="2" fontId="0" fillId="3" borderId="0" xfId="0" applyNumberFormat="1" applyFill="1" applyBorder="1" applyAlignment="1">
      <alignment/>
    </xf>
    <xf numFmtId="2" fontId="0" fillId="4" borderId="0" xfId="0" applyNumberFormat="1" applyFill="1" applyBorder="1" applyAlignment="1">
      <alignment/>
    </xf>
    <xf numFmtId="0" fontId="0" fillId="2" borderId="10" xfId="0" applyFill="1" applyBorder="1" applyAlignment="1">
      <alignment/>
    </xf>
    <xf numFmtId="2" fontId="0" fillId="3" borderId="10" xfId="0" applyNumberFormat="1" applyFill="1" applyBorder="1" applyAlignment="1">
      <alignment/>
    </xf>
    <xf numFmtId="2" fontId="0" fillId="4" borderId="10" xfId="0" applyNumberFormat="1" applyFill="1" applyBorder="1" applyAlignment="1">
      <alignment/>
    </xf>
    <xf numFmtId="2" fontId="0" fillId="3" borderId="1" xfId="0" applyNumberFormat="1" applyFill="1" applyBorder="1" applyAlignment="1">
      <alignment/>
    </xf>
    <xf numFmtId="2" fontId="0" fillId="3" borderId="2" xfId="0" applyNumberFormat="1" applyFill="1" applyBorder="1" applyAlignment="1">
      <alignment/>
    </xf>
    <xf numFmtId="2" fontId="0" fillId="5" borderId="1" xfId="0" applyNumberFormat="1" applyFill="1" applyBorder="1" applyAlignment="1">
      <alignment/>
    </xf>
    <xf numFmtId="2" fontId="0" fillId="5" borderId="2" xfId="0" applyNumberFormat="1" applyFill="1" applyBorder="1" applyAlignment="1">
      <alignment/>
    </xf>
    <xf numFmtId="0" fontId="18" fillId="0" borderId="6" xfId="0" applyFont="1" applyBorder="1" applyAlignment="1">
      <alignment horizontal="center"/>
    </xf>
    <xf numFmtId="0" fontId="18" fillId="0" borderId="11" xfId="0" applyFont="1" applyBorder="1" applyAlignment="1">
      <alignment horizontal="center"/>
    </xf>
    <xf numFmtId="0" fontId="18" fillId="0" borderId="9" xfId="0" applyFont="1" applyBorder="1" applyAlignment="1">
      <alignment horizontal="center"/>
    </xf>
    <xf numFmtId="0" fontId="0" fillId="4" borderId="0" xfId="0" applyFill="1" applyBorder="1" applyAlignment="1">
      <alignment/>
    </xf>
    <xf numFmtId="0" fontId="0" fillId="4" borderId="10" xfId="0" applyFill="1" applyBorder="1" applyAlignment="1">
      <alignment/>
    </xf>
    <xf numFmtId="2" fontId="0" fillId="6" borderId="1" xfId="0" applyNumberFormat="1" applyFill="1" applyBorder="1" applyAlignment="1">
      <alignment/>
    </xf>
    <xf numFmtId="2" fontId="0" fillId="6" borderId="2" xfId="0" applyNumberFormat="1" applyFill="1" applyBorder="1" applyAlignment="1">
      <alignment/>
    </xf>
    <xf numFmtId="2" fontId="0" fillId="0" borderId="0" xfId="0" applyNumberFormat="1" applyFill="1" applyBorder="1" applyAlignment="1">
      <alignment/>
    </xf>
    <xf numFmtId="0" fontId="0" fillId="4" borderId="1" xfId="0" applyFill="1" applyBorder="1" applyAlignment="1">
      <alignment/>
    </xf>
    <xf numFmtId="0" fontId="0" fillId="4" borderId="2" xfId="0" applyFill="1" applyBorder="1" applyAlignment="1">
      <alignment/>
    </xf>
    <xf numFmtId="2" fontId="0" fillId="5" borderId="0" xfId="0" applyNumberFormat="1" applyFill="1" applyBorder="1" applyAlignment="1">
      <alignment/>
    </xf>
    <xf numFmtId="2" fontId="0" fillId="5" borderId="10" xfId="0" applyNumberFormat="1" applyFill="1" applyBorder="1" applyAlignment="1">
      <alignment/>
    </xf>
    <xf numFmtId="0" fontId="0" fillId="0" borderId="1" xfId="0" applyFill="1" applyBorder="1" applyAlignment="1">
      <alignment/>
    </xf>
    <xf numFmtId="0" fontId="0" fillId="0" borderId="2" xfId="0" applyFill="1" applyBorder="1" applyAlignment="1">
      <alignment/>
    </xf>
    <xf numFmtId="0" fontId="12" fillId="0" borderId="5" xfId="0" applyFont="1" applyFill="1" applyBorder="1" applyAlignment="1">
      <alignment horizontal="center"/>
    </xf>
    <xf numFmtId="0" fontId="18" fillId="0" borderId="6" xfId="0" applyFont="1" applyFill="1" applyBorder="1" applyAlignment="1">
      <alignment horizontal="center"/>
    </xf>
    <xf numFmtId="0" fontId="18" fillId="0" borderId="11" xfId="0" applyFont="1" applyFill="1" applyBorder="1" applyAlignment="1">
      <alignment horizontal="center"/>
    </xf>
    <xf numFmtId="0" fontId="0" fillId="0" borderId="3" xfId="0" applyFill="1" applyBorder="1" applyAlignment="1">
      <alignment/>
    </xf>
    <xf numFmtId="0" fontId="0" fillId="0" borderId="4" xfId="0" applyFill="1" applyBorder="1" applyAlignment="1">
      <alignment/>
    </xf>
    <xf numFmtId="0" fontId="18" fillId="0" borderId="0" xfId="0" applyFont="1" applyFill="1" applyBorder="1" applyAlignment="1">
      <alignment horizontal="center"/>
    </xf>
    <xf numFmtId="0" fontId="18" fillId="0" borderId="12"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12" fillId="0" borderId="16" xfId="0" applyFont="1" applyFill="1" applyBorder="1" applyAlignment="1">
      <alignment horizontal="center"/>
    </xf>
    <xf numFmtId="0" fontId="18" fillId="0" borderId="16" xfId="0" applyFont="1" applyFill="1" applyBorder="1" applyAlignment="1">
      <alignment horizontal="center"/>
    </xf>
    <xf numFmtId="0" fontId="6"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172" fontId="0" fillId="0" borderId="0" xfId="0" applyNumberFormat="1" applyBorder="1" applyAlignment="1">
      <alignment/>
    </xf>
    <xf numFmtId="172" fontId="0" fillId="0" borderId="3" xfId="0" applyNumberFormat="1" applyFill="1" applyBorder="1" applyAlignment="1">
      <alignment/>
    </xf>
    <xf numFmtId="172" fontId="0" fillId="0" borderId="4" xfId="0" applyNumberFormat="1" applyFill="1" applyBorder="1" applyAlignment="1">
      <alignment/>
    </xf>
    <xf numFmtId="172" fontId="0" fillId="0" borderId="1" xfId="0" applyNumberFormat="1" applyBorder="1" applyAlignment="1">
      <alignment/>
    </xf>
    <xf numFmtId="172" fontId="0" fillId="0" borderId="2" xfId="0" applyNumberFormat="1" applyBorder="1" applyAlignment="1">
      <alignment/>
    </xf>
    <xf numFmtId="0" fontId="12" fillId="0" borderId="2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22" fillId="0" borderId="0" xfId="0" applyFont="1" applyAlignment="1">
      <alignment/>
    </xf>
    <xf numFmtId="172" fontId="0" fillId="0" borderId="3" xfId="0" applyNumberFormat="1" applyBorder="1" applyAlignment="1">
      <alignment/>
    </xf>
    <xf numFmtId="172" fontId="0" fillId="0" borderId="4" xfId="0" applyNumberFormat="1" applyBorder="1" applyAlignment="1">
      <alignment/>
    </xf>
    <xf numFmtId="0" fontId="12" fillId="0" borderId="16"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2" fontId="0" fillId="0" borderId="1" xfId="0" applyNumberFormat="1" applyBorder="1" applyAlignment="1">
      <alignment/>
    </xf>
    <xf numFmtId="2" fontId="0" fillId="0" borderId="2" xfId="0" applyNumberFormat="1" applyBorder="1" applyAlignment="1">
      <alignment/>
    </xf>
    <xf numFmtId="0" fontId="12" fillId="0" borderId="6" xfId="0" applyFont="1" applyBorder="1" applyAlignment="1">
      <alignment horizontal="center"/>
    </xf>
    <xf numFmtId="0" fontId="0" fillId="0" borderId="27" xfId="0" applyBorder="1" applyAlignment="1">
      <alignment/>
    </xf>
    <xf numFmtId="0" fontId="0" fillId="0" borderId="27" xfId="0" applyBorder="1" applyAlignment="1">
      <alignment horizontal="center"/>
    </xf>
    <xf numFmtId="0" fontId="0" fillId="0" borderId="2" xfId="0" applyBorder="1" applyAlignment="1">
      <alignment horizontal="center"/>
    </xf>
    <xf numFmtId="0" fontId="0" fillId="0" borderId="28" xfId="0" applyBorder="1" applyAlignment="1">
      <alignment/>
    </xf>
    <xf numFmtId="0" fontId="0" fillId="0" borderId="29" xfId="0" applyBorder="1" applyAlignment="1">
      <alignment horizontal="center"/>
    </xf>
    <xf numFmtId="0" fontId="0" fillId="3" borderId="28" xfId="0" applyFill="1" applyBorder="1" applyAlignment="1">
      <alignment/>
    </xf>
    <xf numFmtId="0" fontId="0" fillId="3" borderId="27" xfId="0" applyFill="1" applyBorder="1" applyAlignment="1">
      <alignment/>
    </xf>
    <xf numFmtId="176" fontId="0" fillId="3" borderId="2" xfId="0" applyNumberFormat="1" applyFill="1" applyBorder="1" applyAlignment="1">
      <alignment/>
    </xf>
    <xf numFmtId="0" fontId="0" fillId="0" borderId="17" xfId="0" applyBorder="1" applyAlignment="1">
      <alignment/>
    </xf>
    <xf numFmtId="0" fontId="12" fillId="0" borderId="30" xfId="0" applyFont="1" applyBorder="1" applyAlignment="1">
      <alignment horizontal="center"/>
    </xf>
    <xf numFmtId="0" fontId="6" fillId="0" borderId="13" xfId="0" applyFont="1" applyBorder="1" applyAlignment="1">
      <alignment/>
    </xf>
    <xf numFmtId="0" fontId="6" fillId="0" borderId="15" xfId="0" applyFont="1" applyBorder="1" applyAlignment="1">
      <alignment/>
    </xf>
    <xf numFmtId="2" fontId="0" fillId="4" borderId="1" xfId="0" applyNumberFormat="1" applyFill="1" applyBorder="1" applyAlignment="1">
      <alignment/>
    </xf>
    <xf numFmtId="2" fontId="0" fillId="4" borderId="2" xfId="0" applyNumberFormat="1" applyFill="1" applyBorder="1" applyAlignment="1">
      <alignment/>
    </xf>
    <xf numFmtId="0" fontId="0" fillId="2" borderId="1" xfId="0" applyFill="1" applyBorder="1" applyAlignment="1">
      <alignment/>
    </xf>
    <xf numFmtId="0" fontId="0" fillId="2" borderId="2" xfId="0" applyFill="1" applyBorder="1" applyAlignment="1">
      <alignment/>
    </xf>
    <xf numFmtId="172" fontId="0" fillId="4" borderId="1" xfId="0" applyNumberFormat="1" applyFill="1" applyBorder="1" applyAlignment="1">
      <alignment/>
    </xf>
    <xf numFmtId="172" fontId="0" fillId="4" borderId="2" xfId="0" applyNumberFormat="1" applyFill="1" applyBorder="1" applyAlignment="1">
      <alignment/>
    </xf>
    <xf numFmtId="172" fontId="0" fillId="0" borderId="0" xfId="0" applyNumberFormat="1" applyFill="1" applyBorder="1" applyAlignment="1">
      <alignment/>
    </xf>
    <xf numFmtId="0" fontId="0" fillId="0" borderId="0" xfId="0" applyFill="1" applyBorder="1" applyAlignment="1">
      <alignment/>
    </xf>
    <xf numFmtId="2" fontId="0" fillId="0" borderId="0" xfId="0" applyNumberFormat="1" applyBorder="1" applyAlignment="1">
      <alignment/>
    </xf>
    <xf numFmtId="2" fontId="0" fillId="3" borderId="12" xfId="0" applyNumberFormat="1" applyFill="1" applyBorder="1" applyAlignment="1">
      <alignment/>
    </xf>
    <xf numFmtId="0" fontId="0" fillId="7" borderId="1" xfId="0" applyFill="1" applyBorder="1" applyAlignment="1">
      <alignment/>
    </xf>
    <xf numFmtId="0" fontId="0" fillId="7" borderId="2" xfId="0" applyFill="1" applyBorder="1" applyAlignment="1">
      <alignment/>
    </xf>
    <xf numFmtId="0" fontId="0" fillId="8" borderId="0" xfId="0" applyFill="1" applyBorder="1" applyAlignment="1">
      <alignment/>
    </xf>
    <xf numFmtId="0" fontId="0" fillId="8" borderId="10" xfId="0" applyFill="1" applyBorder="1" applyAlignment="1">
      <alignment/>
    </xf>
    <xf numFmtId="172" fontId="0" fillId="3" borderId="1" xfId="0" applyNumberFormat="1" applyFill="1" applyBorder="1" applyAlignment="1">
      <alignment/>
    </xf>
    <xf numFmtId="172" fontId="0" fillId="3" borderId="2" xfId="0" applyNumberFormat="1" applyFill="1" applyBorder="1" applyAlignment="1">
      <alignment/>
    </xf>
    <xf numFmtId="172" fontId="0" fillId="8" borderId="7" xfId="0" applyNumberFormat="1" applyFill="1" applyBorder="1" applyAlignment="1">
      <alignment/>
    </xf>
    <xf numFmtId="172" fontId="0" fillId="8" borderId="8" xfId="0" applyNumberFormat="1" applyFill="1" applyBorder="1" applyAlignment="1">
      <alignment/>
    </xf>
    <xf numFmtId="0" fontId="0" fillId="3" borderId="0" xfId="0" applyFill="1" applyBorder="1" applyAlignment="1">
      <alignment/>
    </xf>
    <xf numFmtId="0" fontId="0" fillId="3" borderId="10" xfId="0" applyFill="1" applyBorder="1" applyAlignment="1">
      <alignment/>
    </xf>
    <xf numFmtId="0" fontId="12" fillId="9" borderId="0" xfId="0" applyFont="1" applyFill="1" applyAlignment="1">
      <alignment/>
    </xf>
    <xf numFmtId="0" fontId="0" fillId="9" borderId="0" xfId="0" applyFont="1" applyFill="1" applyAlignment="1">
      <alignment/>
    </xf>
    <xf numFmtId="2" fontId="0" fillId="0" borderId="0" xfId="0" applyNumberFormat="1" applyAlignment="1">
      <alignment/>
    </xf>
    <xf numFmtId="0" fontId="0" fillId="0" borderId="0" xfId="0" applyFill="1" applyBorder="1" applyAlignment="1">
      <alignment/>
    </xf>
    <xf numFmtId="0" fontId="33" fillId="0" borderId="0" xfId="0" applyFont="1" applyFill="1" applyBorder="1" applyAlignment="1">
      <alignment horizontal="centerContinuous"/>
    </xf>
    <xf numFmtId="0" fontId="33" fillId="0" borderId="0" xfId="0" applyFont="1" applyFill="1" applyBorder="1" applyAlignment="1">
      <alignment horizontal="center"/>
    </xf>
    <xf numFmtId="0" fontId="6" fillId="0" borderId="7" xfId="0" applyFont="1" applyBorder="1" applyAlignment="1">
      <alignment/>
    </xf>
    <xf numFmtId="0" fontId="6" fillId="0" borderId="7" xfId="0" applyFont="1" applyBorder="1" applyAlignment="1">
      <alignment horizontal="center"/>
    </xf>
    <xf numFmtId="0" fontId="6" fillId="0" borderId="7" xfId="0" applyFont="1" applyBorder="1" applyAlignment="1">
      <alignment horizontal="right"/>
    </xf>
    <xf numFmtId="0" fontId="6" fillId="0" borderId="12" xfId="0" applyFont="1" applyBorder="1" applyAlignment="1">
      <alignment/>
    </xf>
    <xf numFmtId="0" fontId="6" fillId="0" borderId="1" xfId="0" applyFont="1" applyBorder="1" applyAlignment="1">
      <alignment/>
    </xf>
    <xf numFmtId="0" fontId="12" fillId="0" borderId="27" xfId="0" applyFont="1" applyBorder="1" applyAlignment="1">
      <alignment horizontal="center"/>
    </xf>
    <xf numFmtId="0" fontId="12" fillId="0" borderId="31" xfId="0" applyFont="1" applyBorder="1" applyAlignment="1">
      <alignment horizontal="center"/>
    </xf>
    <xf numFmtId="0" fontId="12" fillId="0" borderId="3" xfId="0" applyFont="1" applyBorder="1" applyAlignment="1">
      <alignment/>
    </xf>
    <xf numFmtId="2" fontId="12" fillId="0" borderId="1" xfId="0" applyNumberFormat="1" applyFont="1" applyBorder="1" applyAlignment="1">
      <alignment/>
    </xf>
    <xf numFmtId="0" fontId="12" fillId="0" borderId="4" xfId="0" applyFont="1" applyBorder="1" applyAlignment="1">
      <alignment/>
    </xf>
    <xf numFmtId="2" fontId="12" fillId="0" borderId="2" xfId="0" applyNumberFormat="1" applyFont="1" applyBorder="1" applyAlignment="1">
      <alignment/>
    </xf>
    <xf numFmtId="2" fontId="0" fillId="2" borderId="1" xfId="0" applyNumberFormat="1" applyFill="1" applyBorder="1" applyAlignment="1">
      <alignment/>
    </xf>
    <xf numFmtId="2" fontId="0" fillId="2" borderId="2" xfId="0" applyNumberFormat="1" applyFill="1" applyBorder="1" applyAlignment="1">
      <alignment/>
    </xf>
    <xf numFmtId="175" fontId="0" fillId="0" borderId="0" xfId="0" applyNumberFormat="1" applyFill="1" applyBorder="1" applyAlignment="1">
      <alignment/>
    </xf>
    <xf numFmtId="0" fontId="0" fillId="3" borderId="7" xfId="0" applyFill="1" applyBorder="1" applyAlignment="1">
      <alignment/>
    </xf>
    <xf numFmtId="0" fontId="6" fillId="0" borderId="2" xfId="0" applyFont="1" applyBorder="1" applyAlignment="1">
      <alignment/>
    </xf>
    <xf numFmtId="1" fontId="0" fillId="3" borderId="1" xfId="0" applyNumberFormat="1" applyFill="1" applyBorder="1" applyAlignment="1">
      <alignment/>
    </xf>
    <xf numFmtId="1" fontId="0" fillId="3" borderId="2" xfId="0" applyNumberFormat="1" applyFill="1" applyBorder="1" applyAlignment="1">
      <alignment/>
    </xf>
    <xf numFmtId="0" fontId="0" fillId="0" borderId="0" xfId="0" applyFill="1" applyAlignment="1">
      <alignment/>
    </xf>
    <xf numFmtId="2" fontId="0" fillId="8" borderId="1" xfId="0" applyNumberFormat="1" applyFill="1" applyBorder="1" applyAlignment="1">
      <alignment/>
    </xf>
    <xf numFmtId="2" fontId="0" fillId="8" borderId="2" xfId="0" applyNumberFormat="1" applyFill="1" applyBorder="1" applyAlignment="1">
      <alignment/>
    </xf>
    <xf numFmtId="0" fontId="6" fillId="0" borderId="0" xfId="0" applyFont="1" applyBorder="1" applyAlignment="1">
      <alignment/>
    </xf>
    <xf numFmtId="172" fontId="6" fillId="0" borderId="0" xfId="0" applyNumberFormat="1" applyFont="1" applyFill="1" applyBorder="1" applyAlignment="1">
      <alignment/>
    </xf>
    <xf numFmtId="2" fontId="6" fillId="0" borderId="0" xfId="0" applyNumberFormat="1" applyFont="1" applyFill="1" applyBorder="1" applyAlignment="1">
      <alignment/>
    </xf>
    <xf numFmtId="1" fontId="0" fillId="5" borderId="1" xfId="0" applyNumberFormat="1" applyFill="1" applyBorder="1" applyAlignment="1">
      <alignment/>
    </xf>
    <xf numFmtId="1" fontId="0" fillId="5" borderId="2" xfId="0" applyNumberFormat="1" applyFill="1" applyBorder="1" applyAlignment="1">
      <alignment/>
    </xf>
    <xf numFmtId="0" fontId="12" fillId="0" borderId="0" xfId="0" applyFont="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48" fillId="0" borderId="0" xfId="0" applyFont="1" applyAlignment="1">
      <alignment/>
    </xf>
    <xf numFmtId="0" fontId="18" fillId="0" borderId="5" xfId="0" applyFont="1" applyFill="1" applyBorder="1" applyAlignment="1">
      <alignment horizontal="center"/>
    </xf>
    <xf numFmtId="0" fontId="12" fillId="0" borderId="9" xfId="0" applyFont="1" applyBorder="1" applyAlignment="1">
      <alignment horizontal="center"/>
    </xf>
    <xf numFmtId="0" fontId="48" fillId="0" borderId="32" xfId="0" applyFont="1" applyBorder="1" applyAlignment="1">
      <alignment/>
    </xf>
    <xf numFmtId="0" fontId="48" fillId="0" borderId="31" xfId="0" applyFont="1" applyBorder="1" applyAlignment="1">
      <alignment/>
    </xf>
    <xf numFmtId="0" fontId="48" fillId="0" borderId="3" xfId="0" applyFont="1" applyBorder="1" applyAlignment="1">
      <alignment/>
    </xf>
    <xf numFmtId="0" fontId="3" fillId="0" borderId="0" xfId="0" applyFont="1" applyBorder="1" applyAlignment="1">
      <alignment/>
    </xf>
    <xf numFmtId="0" fontId="3" fillId="0" borderId="5" xfId="0" applyFont="1" applyFill="1" applyBorder="1" applyAlignment="1">
      <alignment horizontal="center"/>
    </xf>
    <xf numFmtId="0" fontId="3" fillId="0" borderId="3" xfId="0" applyFont="1" applyFill="1" applyBorder="1" applyAlignment="1">
      <alignment/>
    </xf>
    <xf numFmtId="0" fontId="3" fillId="0" borderId="4" xfId="0" applyFont="1" applyFill="1" applyBorder="1" applyAlignment="1">
      <alignment/>
    </xf>
    <xf numFmtId="172" fontId="3" fillId="0" borderId="3" xfId="0" applyNumberFormat="1" applyFont="1" applyFill="1" applyBorder="1" applyAlignment="1">
      <alignment/>
    </xf>
    <xf numFmtId="172" fontId="3" fillId="0" borderId="4" xfId="0" applyNumberFormat="1" applyFont="1" applyFill="1" applyBorder="1" applyAlignment="1">
      <alignment/>
    </xf>
    <xf numFmtId="0" fontId="12" fillId="0" borderId="0" xfId="0" applyFont="1" applyFill="1" applyBorder="1" applyAlignment="1">
      <alignment horizontal="center"/>
    </xf>
    <xf numFmtId="172" fontId="5" fillId="7" borderId="1" xfId="0" applyNumberFormat="1" applyFont="1" applyFill="1" applyBorder="1" applyAlignment="1">
      <alignment/>
    </xf>
    <xf numFmtId="172" fontId="0" fillId="7" borderId="1" xfId="0" applyNumberFormat="1" applyFill="1" applyBorder="1" applyAlignment="1">
      <alignment/>
    </xf>
    <xf numFmtId="172" fontId="0" fillId="7" borderId="2" xfId="0" applyNumberFormat="1" applyFill="1" applyBorder="1" applyAlignment="1">
      <alignment/>
    </xf>
    <xf numFmtId="172" fontId="0" fillId="3" borderId="7" xfId="0" applyNumberFormat="1" applyFill="1" applyBorder="1" applyAlignment="1">
      <alignment/>
    </xf>
    <xf numFmtId="172" fontId="0" fillId="3" borderId="8" xfId="0" applyNumberFormat="1" applyFill="1" applyBorder="1" applyAlignment="1">
      <alignment/>
    </xf>
    <xf numFmtId="172" fontId="5" fillId="8" borderId="7" xfId="0" applyNumberFormat="1" applyFont="1" applyFill="1" applyBorder="1" applyAlignment="1">
      <alignment/>
    </xf>
    <xf numFmtId="2" fontId="0" fillId="3" borderId="7" xfId="0" applyNumberFormat="1" applyFill="1" applyBorder="1" applyAlignment="1">
      <alignment/>
    </xf>
    <xf numFmtId="2" fontId="0" fillId="3" borderId="8" xfId="0" applyNumberFormat="1" applyFill="1" applyBorder="1" applyAlignment="1">
      <alignment/>
    </xf>
    <xf numFmtId="0" fontId="50" fillId="0" borderId="3" xfId="0" applyFont="1" applyBorder="1" applyAlignment="1">
      <alignment/>
    </xf>
    <xf numFmtId="172" fontId="0" fillId="8" borderId="0" xfId="0" applyNumberFormat="1" applyFill="1" applyBorder="1" applyAlignment="1">
      <alignment/>
    </xf>
    <xf numFmtId="172" fontId="0" fillId="8" borderId="10" xfId="0" applyNumberFormat="1" applyFill="1" applyBorder="1" applyAlignment="1">
      <alignment/>
    </xf>
    <xf numFmtId="0" fontId="48" fillId="0" borderId="13" xfId="0" applyFont="1" applyBorder="1" applyAlignment="1">
      <alignment/>
    </xf>
    <xf numFmtId="0" fontId="48" fillId="0" borderId="17" xfId="0" applyFont="1" applyBorder="1" applyAlignment="1">
      <alignment/>
    </xf>
    <xf numFmtId="0" fontId="3" fillId="0" borderId="16" xfId="0" applyFont="1" applyFill="1" applyBorder="1" applyAlignment="1">
      <alignment horizontal="center"/>
    </xf>
    <xf numFmtId="0" fontId="3" fillId="0" borderId="24" xfId="0" applyFont="1" applyBorder="1" applyAlignment="1">
      <alignment horizontal="center"/>
    </xf>
    <xf numFmtId="0" fontId="48" fillId="0" borderId="27" xfId="0" applyFont="1" applyBorder="1" applyAlignment="1">
      <alignment/>
    </xf>
    <xf numFmtId="0" fontId="48" fillId="0" borderId="18" xfId="0" applyFont="1" applyBorder="1" applyAlignment="1">
      <alignment/>
    </xf>
    <xf numFmtId="0" fontId="0" fillId="3" borderId="8" xfId="0" applyFill="1" applyBorder="1" applyAlignment="1">
      <alignment/>
    </xf>
    <xf numFmtId="0" fontId="48" fillId="0" borderId="0" xfId="0" applyFont="1" applyBorder="1" applyAlignment="1">
      <alignment/>
    </xf>
    <xf numFmtId="2" fontId="3" fillId="0" borderId="3" xfId="0" applyNumberFormat="1" applyFont="1" applyBorder="1" applyAlignment="1">
      <alignment/>
    </xf>
    <xf numFmtId="2" fontId="3" fillId="0" borderId="4" xfId="0" applyNumberFormat="1" applyFont="1" applyBorder="1" applyAlignment="1">
      <alignment/>
    </xf>
    <xf numFmtId="0" fontId="3" fillId="0" borderId="30" xfId="0" applyFont="1" applyBorder="1" applyAlignment="1">
      <alignment horizontal="center"/>
    </xf>
    <xf numFmtId="2" fontId="0" fillId="5" borderId="12" xfId="0" applyNumberFormat="1" applyFill="1" applyBorder="1" applyAlignment="1">
      <alignment/>
    </xf>
    <xf numFmtId="2" fontId="0" fillId="5" borderId="19" xfId="0" applyNumberFormat="1" applyFill="1" applyBorder="1" applyAlignment="1">
      <alignment/>
    </xf>
    <xf numFmtId="0" fontId="0" fillId="0" borderId="33" xfId="0" applyBorder="1" applyAlignment="1">
      <alignment/>
    </xf>
    <xf numFmtId="0" fontId="48" fillId="0" borderId="34" xfId="0" applyFont="1" applyBorder="1" applyAlignment="1">
      <alignment/>
    </xf>
    <xf numFmtId="0" fontId="5" fillId="0" borderId="0" xfId="0" applyFont="1" applyAlignment="1">
      <alignment/>
    </xf>
    <xf numFmtId="0" fontId="48" fillId="0" borderId="0" xfId="0" applyFont="1" applyAlignment="1">
      <alignment/>
    </xf>
    <xf numFmtId="0" fontId="48" fillId="0" borderId="12" xfId="0" applyFont="1" applyBorder="1" applyAlignment="1">
      <alignment/>
    </xf>
    <xf numFmtId="0" fontId="48" fillId="0" borderId="1" xfId="0" applyFont="1" applyBorder="1" applyAlignment="1">
      <alignment/>
    </xf>
    <xf numFmtId="0" fontId="58" fillId="0" borderId="12" xfId="0" applyFont="1" applyBorder="1" applyAlignment="1">
      <alignment/>
    </xf>
    <xf numFmtId="0" fontId="58" fillId="0" borderId="1" xfId="0" applyFont="1" applyBorder="1" applyAlignment="1">
      <alignment/>
    </xf>
    <xf numFmtId="176" fontId="6" fillId="0" borderId="1" xfId="0" applyNumberFormat="1" applyFont="1" applyBorder="1" applyAlignment="1">
      <alignment/>
    </xf>
    <xf numFmtId="0" fontId="48" fillId="0" borderId="2" xfId="0" applyFont="1" applyBorder="1" applyAlignment="1">
      <alignment/>
    </xf>
    <xf numFmtId="0" fontId="6" fillId="3" borderId="12" xfId="0" applyFont="1" applyFill="1" applyBorder="1" applyAlignment="1">
      <alignment/>
    </xf>
    <xf numFmtId="0" fontId="6" fillId="3" borderId="1" xfId="0" applyFont="1" applyFill="1" applyBorder="1" applyAlignment="1">
      <alignment/>
    </xf>
    <xf numFmtId="0" fontId="6" fillId="3" borderId="7" xfId="0" applyFont="1" applyFill="1" applyBorder="1" applyAlignment="1">
      <alignment/>
    </xf>
    <xf numFmtId="0" fontId="6" fillId="5" borderId="1" xfId="0" applyFont="1" applyFill="1" applyBorder="1" applyAlignment="1">
      <alignment/>
    </xf>
    <xf numFmtId="176" fontId="6" fillId="2" borderId="1" xfId="0" applyNumberFormat="1" applyFont="1" applyFill="1" applyBorder="1" applyAlignment="1">
      <alignment/>
    </xf>
    <xf numFmtId="176" fontId="6" fillId="4" borderId="1" xfId="0" applyNumberFormat="1" applyFont="1" applyFill="1" applyBorder="1" applyAlignment="1">
      <alignment/>
    </xf>
    <xf numFmtId="0" fontId="12" fillId="0" borderId="1" xfId="0" applyFont="1" applyBorder="1" applyAlignment="1">
      <alignment/>
    </xf>
    <xf numFmtId="176" fontId="12" fillId="0" borderId="1" xfId="0" applyNumberFormat="1" applyFont="1" applyBorder="1" applyAlignment="1">
      <alignment/>
    </xf>
    <xf numFmtId="0" fontId="12" fillId="5" borderId="12" xfId="0" applyFont="1" applyFill="1" applyBorder="1" applyAlignment="1">
      <alignment/>
    </xf>
    <xf numFmtId="0" fontId="12" fillId="5" borderId="1" xfId="0" applyFont="1" applyFill="1" applyBorder="1" applyAlignment="1">
      <alignment/>
    </xf>
    <xf numFmtId="0" fontId="12" fillId="5" borderId="7" xfId="0" applyFont="1" applyFill="1" applyBorder="1" applyAlignment="1">
      <alignment/>
    </xf>
    <xf numFmtId="0" fontId="12" fillId="2" borderId="1" xfId="0" applyFont="1" applyFill="1" applyBorder="1" applyAlignment="1">
      <alignment/>
    </xf>
    <xf numFmtId="176" fontId="12" fillId="4" borderId="1" xfId="0" applyNumberFormat="1" applyFont="1" applyFill="1" applyBorder="1" applyAlignment="1">
      <alignment/>
    </xf>
    <xf numFmtId="0" fontId="6" fillId="8" borderId="12" xfId="0" applyFont="1" applyFill="1" applyBorder="1" applyAlignment="1">
      <alignment/>
    </xf>
    <xf numFmtId="0" fontId="6" fillId="8" borderId="1" xfId="0" applyFont="1" applyFill="1" applyBorder="1" applyAlignment="1">
      <alignment/>
    </xf>
    <xf numFmtId="0" fontId="6" fillId="8" borderId="7" xfId="0" applyFont="1" applyFill="1" applyBorder="1" applyAlignment="1">
      <alignment/>
    </xf>
    <xf numFmtId="0" fontId="6" fillId="2" borderId="1" xfId="0" applyFont="1" applyFill="1" applyBorder="1" applyAlignment="1">
      <alignment/>
    </xf>
    <xf numFmtId="0" fontId="6" fillId="5" borderId="12" xfId="0" applyFont="1" applyFill="1" applyBorder="1" applyAlignment="1">
      <alignment/>
    </xf>
    <xf numFmtId="0" fontId="6" fillId="5" borderId="7" xfId="0" applyFont="1" applyFill="1" applyBorder="1" applyAlignment="1">
      <alignment/>
    </xf>
    <xf numFmtId="176" fontId="48" fillId="4" borderId="1" xfId="0" applyNumberFormat="1" applyFont="1" applyFill="1" applyBorder="1" applyAlignment="1">
      <alignment horizontal="left"/>
    </xf>
    <xf numFmtId="176" fontId="48" fillId="0" borderId="1" xfId="0" applyNumberFormat="1" applyFont="1" applyBorder="1" applyAlignment="1">
      <alignment horizontal="left"/>
    </xf>
    <xf numFmtId="49" fontId="22" fillId="0" borderId="0" xfId="0" applyNumberFormat="1" applyFont="1" applyAlignment="1">
      <alignment/>
    </xf>
    <xf numFmtId="0" fontId="6" fillId="0" borderId="3" xfId="0" applyFont="1" applyBorder="1" applyAlignment="1">
      <alignment/>
    </xf>
    <xf numFmtId="0" fontId="48" fillId="0" borderId="1" xfId="0" applyFont="1" applyBorder="1" applyAlignment="1">
      <alignment horizontal="center"/>
    </xf>
    <xf numFmtId="0" fontId="6" fillId="0" borderId="27" xfId="0" applyFont="1" applyBorder="1" applyAlignment="1">
      <alignment/>
    </xf>
    <xf numFmtId="0" fontId="6" fillId="0" borderId="19" xfId="0" applyFont="1" applyBorder="1" applyAlignment="1">
      <alignment/>
    </xf>
    <xf numFmtId="0" fontId="48" fillId="0" borderId="19" xfId="0" applyFont="1" applyBorder="1" applyAlignment="1">
      <alignment/>
    </xf>
    <xf numFmtId="0" fontId="48" fillId="0" borderId="13" xfId="0" applyFont="1" applyBorder="1" applyAlignment="1">
      <alignment horizontal="center"/>
    </xf>
    <xf numFmtId="0" fontId="48" fillId="0" borderId="12" xfId="0" applyFont="1" applyBorder="1" applyAlignment="1">
      <alignment horizontal="center"/>
    </xf>
    <xf numFmtId="0" fontId="48" fillId="0" borderId="17" xfId="0" applyFont="1" applyBorder="1" applyAlignment="1">
      <alignment horizontal="center"/>
    </xf>
    <xf numFmtId="0" fontId="48" fillId="0" borderId="19" xfId="0" applyFont="1" applyBorder="1" applyAlignment="1">
      <alignment horizontal="center"/>
    </xf>
    <xf numFmtId="0" fontId="48" fillId="0" borderId="14" xfId="0" applyFont="1" applyBorder="1" applyAlignment="1">
      <alignment horizontal="center"/>
    </xf>
    <xf numFmtId="0" fontId="48" fillId="0" borderId="10" xfId="0" applyFont="1" applyBorder="1" applyAlignment="1">
      <alignment/>
    </xf>
    <xf numFmtId="0" fontId="48" fillId="0" borderId="6" xfId="0" applyFont="1" applyBorder="1" applyAlignment="1">
      <alignment horizontal="center"/>
    </xf>
    <xf numFmtId="0" fontId="48" fillId="0" borderId="4" xfId="0" applyFont="1" applyBorder="1" applyAlignment="1">
      <alignment/>
    </xf>
    <xf numFmtId="0" fontId="48" fillId="0" borderId="27" xfId="0" applyFont="1" applyBorder="1" applyAlignment="1">
      <alignment horizontal="center"/>
    </xf>
    <xf numFmtId="0" fontId="48" fillId="0" borderId="28" xfId="0" applyFont="1" applyBorder="1" applyAlignment="1">
      <alignment/>
    </xf>
    <xf numFmtId="0" fontId="48" fillId="0" borderId="29" xfId="0" applyFont="1" applyBorder="1" applyAlignment="1">
      <alignment horizontal="center"/>
    </xf>
    <xf numFmtId="0" fontId="6" fillId="0" borderId="0" xfId="0" applyFont="1" applyAlignment="1">
      <alignment horizontal="left"/>
    </xf>
    <xf numFmtId="0" fontId="0" fillId="0" borderId="0" xfId="0" applyFont="1" applyAlignment="1">
      <alignment/>
    </xf>
    <xf numFmtId="0" fontId="3" fillId="0" borderId="0" xfId="0" applyFont="1" applyAlignment="1">
      <alignment/>
    </xf>
    <xf numFmtId="0" fontId="5" fillId="0" borderId="0" xfId="0" applyFont="1" applyAlignment="1">
      <alignment/>
    </xf>
    <xf numFmtId="0" fontId="58" fillId="0" borderId="14" xfId="0" applyFont="1" applyBorder="1" applyAlignment="1">
      <alignment/>
    </xf>
    <xf numFmtId="172" fontId="6" fillId="0" borderId="0" xfId="0" applyNumberFormat="1" applyFont="1" applyFill="1" applyBorder="1" applyAlignment="1">
      <alignment horizontal="left"/>
    </xf>
    <xf numFmtId="172" fontId="0" fillId="2" borderId="3" xfId="0" applyNumberFormat="1" applyFill="1" applyBorder="1" applyAlignment="1">
      <alignment/>
    </xf>
    <xf numFmtId="172" fontId="0" fillId="2" borderId="1" xfId="0" applyNumberFormat="1" applyFill="1" applyBorder="1" applyAlignment="1">
      <alignment/>
    </xf>
    <xf numFmtId="172" fontId="0" fillId="2" borderId="4" xfId="0" applyNumberFormat="1" applyFill="1" applyBorder="1" applyAlignment="1">
      <alignment/>
    </xf>
    <xf numFmtId="172" fontId="0" fillId="2" borderId="2" xfId="0" applyNumberFormat="1" applyFill="1" applyBorder="1" applyAlignment="1">
      <alignment/>
    </xf>
    <xf numFmtId="0" fontId="0" fillId="9" borderId="0" xfId="0" applyFill="1" applyAlignment="1">
      <alignment/>
    </xf>
    <xf numFmtId="2" fontId="0" fillId="0" borderId="1" xfId="0" applyNumberFormat="1" applyFill="1" applyBorder="1" applyAlignment="1">
      <alignment/>
    </xf>
    <xf numFmtId="2" fontId="0" fillId="0" borderId="2" xfId="0" applyNumberForma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Gráfica A</a:t>
            </a:r>
          </a:p>
        </c:rich>
      </c:tx>
      <c:layout/>
      <c:spPr>
        <a:noFill/>
        <a:ln>
          <a:noFill/>
        </a:ln>
      </c:spPr>
    </c:title>
    <c:plotArea>
      <c:layout/>
      <c:scatterChart>
        <c:scatterStyle val="smooth"/>
        <c:varyColors val="0"/>
        <c:ser>
          <c:idx val="0"/>
          <c:order val="0"/>
          <c:tx>
            <c:strRef>
              <c:f>Ejemplo!$B$13</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Ejemplo!$A$14:$A$30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Ejemplo!$B$14:$B$30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57122206"/>
        <c:axId val="60309071"/>
      </c:scatterChart>
      <c:valAx>
        <c:axId val="57122206"/>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309071"/>
        <c:crosses val="autoZero"/>
        <c:crossBetween val="midCat"/>
        <c:dispUnits/>
      </c:valAx>
      <c:valAx>
        <c:axId val="60309071"/>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7122206"/>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 Función de grado 3 y un cero real</a:t>
            </a:r>
          </a:p>
        </c:rich>
      </c:tx>
      <c:layout/>
      <c:spPr>
        <a:noFill/>
        <a:ln>
          <a:noFill/>
        </a:ln>
      </c:spPr>
    </c:title>
    <c:plotArea>
      <c:layout>
        <c:manualLayout>
          <c:xMode val="edge"/>
          <c:yMode val="edge"/>
          <c:x val="0.07575"/>
          <c:y val="0.13425"/>
          <c:w val="0.89725"/>
          <c:h val="0.769"/>
        </c:manualLayout>
      </c:layout>
      <c:scatterChart>
        <c:scatterStyle val="smoothMarker"/>
        <c:varyColors val="0"/>
        <c:ser>
          <c:idx val="0"/>
          <c:order val="0"/>
          <c:tx>
            <c:strRef>
              <c:f>Ejemplo!$B$243</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Ejemplo!$A$244:$A$254</c:f>
              <c:numCache>
                <c:ptCount val="11"/>
                <c:pt idx="0">
                  <c:v>0</c:v>
                </c:pt>
                <c:pt idx="1">
                  <c:v>0</c:v>
                </c:pt>
                <c:pt idx="2">
                  <c:v>0</c:v>
                </c:pt>
                <c:pt idx="3">
                  <c:v>0</c:v>
                </c:pt>
                <c:pt idx="4">
                  <c:v>0</c:v>
                </c:pt>
                <c:pt idx="5">
                  <c:v>0</c:v>
                </c:pt>
                <c:pt idx="6">
                  <c:v>0</c:v>
                </c:pt>
                <c:pt idx="7">
                  <c:v>0</c:v>
                </c:pt>
                <c:pt idx="8">
                  <c:v>0</c:v>
                </c:pt>
                <c:pt idx="9">
                  <c:v>0</c:v>
                </c:pt>
                <c:pt idx="10">
                  <c:v>0</c:v>
                </c:pt>
              </c:numCache>
            </c:numRef>
          </c:xVal>
          <c:yVal>
            <c:numRef>
              <c:f>Ejemplo!$B$244:$B$254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5174520"/>
        <c:axId val="47562809"/>
      </c:scatterChart>
      <c:valAx>
        <c:axId val="55174520"/>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47562809"/>
        <c:crosses val="autoZero"/>
        <c:crossBetween val="midCat"/>
        <c:dispUnits/>
      </c:valAx>
      <c:valAx>
        <c:axId val="47562809"/>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0.0" sourceLinked="0"/>
        <c:majorTickMark val="out"/>
        <c:minorTickMark val="none"/>
        <c:tickLblPos val="nextTo"/>
        <c:crossAx val="5517452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Funcion de grado 2 con dos raices no reales.</a:t>
            </a:r>
            <a:r>
              <a:rPr lang="en-US" cap="none" sz="1025" b="0" i="0" u="none" baseline="0">
                <a:latin typeface="Arial"/>
                <a:ea typeface="Arial"/>
                <a:cs typeface="Arial"/>
              </a:rPr>
              <a:t>
</a:t>
            </a:r>
          </a:p>
        </c:rich>
      </c:tx>
      <c:layout/>
      <c:spPr>
        <a:noFill/>
        <a:ln>
          <a:noFill/>
        </a:ln>
      </c:spPr>
    </c:title>
    <c:plotArea>
      <c:layout>
        <c:manualLayout>
          <c:xMode val="edge"/>
          <c:yMode val="edge"/>
          <c:x val="0.082"/>
          <c:y val="0.234"/>
          <c:w val="0.88775"/>
          <c:h val="0.66475"/>
        </c:manualLayout>
      </c:layout>
      <c:scatterChart>
        <c:scatterStyle val="smoothMarker"/>
        <c:varyColors val="0"/>
        <c:ser>
          <c:idx val="0"/>
          <c:order val="0"/>
          <c:tx>
            <c:strRef>
              <c:f>Ejemplo!$B$264</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Ejemplo!$A$265:$A$277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Ejemplo!$B$265:$B$277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918114"/>
        <c:axId val="26424947"/>
      </c:scatterChart>
      <c:valAx>
        <c:axId val="3918114"/>
        <c:scaling>
          <c:orientation val="minMax"/>
        </c:scaling>
        <c:axPos val="b"/>
        <c:title>
          <c:tx>
            <c:rich>
              <a:bodyPr vert="horz" rot="0" anchor="ctr"/>
              <a:lstStyle/>
              <a:p>
                <a:pPr algn="ctr">
                  <a:defRPr/>
                </a:pPr>
                <a:r>
                  <a:rPr lang="en-US" cap="none" sz="82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6424947"/>
        <c:crosses val="autoZero"/>
        <c:crossBetween val="midCat"/>
        <c:dispUnits/>
      </c:valAx>
      <c:valAx>
        <c:axId val="26424947"/>
        <c:scaling>
          <c:orientation val="minMax"/>
        </c:scaling>
        <c:axPos val="l"/>
        <c:title>
          <c:tx>
            <c:rich>
              <a:bodyPr vert="horz" rot="-5400000" anchor="ctr"/>
              <a:lstStyle/>
              <a:p>
                <a:pPr algn="ctr">
                  <a:defRPr/>
                </a:pPr>
                <a:r>
                  <a:rPr lang="en-US" cap="none" sz="82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1811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Parábola con dos raices reales</a:t>
            </a:r>
          </a:p>
        </c:rich>
      </c:tx>
      <c:layout/>
      <c:spPr>
        <a:noFill/>
        <a:ln>
          <a:noFill/>
        </a:ln>
      </c:spPr>
    </c:title>
    <c:plotArea>
      <c:layout/>
      <c:scatterChart>
        <c:scatterStyle val="smoothMarker"/>
        <c:varyColors val="0"/>
        <c:ser>
          <c:idx val="0"/>
          <c:order val="0"/>
          <c:tx>
            <c:strRef>
              <c:f>Ejemplo!$B$322</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Ejemplo!$A$323:$A$335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Ejemplo!$B$323:$B$335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9681004"/>
        <c:axId val="61376845"/>
      </c:scatterChart>
      <c:valAx>
        <c:axId val="9681004"/>
        <c:scaling>
          <c:orientation val="minMax"/>
        </c:scaling>
        <c:axPos val="b"/>
        <c:title>
          <c:tx>
            <c:rich>
              <a:bodyPr vert="horz" rot="0" anchor="ctr"/>
              <a:lstStyle/>
              <a:p>
                <a:pPr algn="ctr">
                  <a:defRPr/>
                </a:pPr>
                <a:r>
                  <a:rPr lang="en-US" cap="none" sz="85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61376845"/>
        <c:crosses val="autoZero"/>
        <c:crossBetween val="midCat"/>
        <c:dispUnits/>
      </c:valAx>
      <c:valAx>
        <c:axId val="61376845"/>
        <c:scaling>
          <c:orientation val="minMax"/>
        </c:scaling>
        <c:axPos val="l"/>
        <c:title>
          <c:tx>
            <c:rich>
              <a:bodyPr vert="horz" rot="-5400000" anchor="ctr"/>
              <a:lstStyle/>
              <a:p>
                <a:pPr algn="ctr">
                  <a:defRPr/>
                </a:pPr>
                <a:r>
                  <a:rPr lang="en-US" cap="none" sz="850"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968100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de una parábola que no es función</a:t>
            </a:r>
          </a:p>
        </c:rich>
      </c:tx>
      <c:layout/>
      <c:spPr>
        <a:noFill/>
        <a:ln>
          <a:noFill/>
        </a:ln>
      </c:spPr>
    </c:title>
    <c:plotArea>
      <c:layout/>
      <c:scatterChart>
        <c:scatterStyle val="smoothMarker"/>
        <c:varyColors val="0"/>
        <c:ser>
          <c:idx val="0"/>
          <c:order val="0"/>
          <c:tx>
            <c:strRef>
              <c:f>Ejemplo!$B$481</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Ejemplo!$A$482:$A$492</c:f>
              <c:numCache>
                <c:ptCount val="11"/>
                <c:pt idx="0">
                  <c:v>0</c:v>
                </c:pt>
                <c:pt idx="1">
                  <c:v>0</c:v>
                </c:pt>
                <c:pt idx="2">
                  <c:v>0</c:v>
                </c:pt>
                <c:pt idx="3">
                  <c:v>0</c:v>
                </c:pt>
                <c:pt idx="4">
                  <c:v>0</c:v>
                </c:pt>
                <c:pt idx="5">
                  <c:v>0</c:v>
                </c:pt>
                <c:pt idx="6">
                  <c:v>0</c:v>
                </c:pt>
                <c:pt idx="7">
                  <c:v>0</c:v>
                </c:pt>
                <c:pt idx="8">
                  <c:v>0</c:v>
                </c:pt>
                <c:pt idx="9">
                  <c:v>0</c:v>
                </c:pt>
                <c:pt idx="10">
                  <c:v>0</c:v>
                </c:pt>
              </c:numCache>
            </c:numRef>
          </c:xVal>
          <c:yVal>
            <c:numRef>
              <c:f>Ejemplo!$B$482:$B$492</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3422678"/>
        <c:axId val="28152519"/>
      </c:scatterChart>
      <c:valAx>
        <c:axId val="33422678"/>
        <c:scaling>
          <c:orientation val="minMax"/>
        </c:scaling>
        <c:axPos val="b"/>
        <c:title>
          <c:tx>
            <c:rich>
              <a:bodyPr vert="horz" rot="0" anchor="ctr"/>
              <a:lstStyle/>
              <a:p>
                <a:pPr algn="ctr">
                  <a:defRPr/>
                </a:pPr>
                <a:r>
                  <a:rPr lang="en-US" cap="none" sz="800" b="1" i="0" u="none" baseline="0">
                    <a:latin typeface="Arial"/>
                    <a:ea typeface="Arial"/>
                    <a:cs typeface="Arial"/>
                  </a:rPr>
                  <a:t>x no es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152519"/>
        <c:crosses val="autoZero"/>
        <c:crossBetween val="midCat"/>
        <c:dispUnits/>
      </c:valAx>
      <c:valAx>
        <c:axId val="28152519"/>
        <c:scaling>
          <c:orientation val="minMax"/>
        </c:scaling>
        <c:axPos val="l"/>
        <c:title>
          <c:tx>
            <c:rich>
              <a:bodyPr vert="horz" rot="-5400000" anchor="ctr"/>
              <a:lstStyle/>
              <a:p>
                <a:pPr algn="ctr">
                  <a:defRPr/>
                </a:pPr>
                <a:r>
                  <a:rPr lang="en-US" cap="none" sz="800" b="1" i="0" u="none" baseline="0">
                    <a:latin typeface="Arial"/>
                    <a:ea typeface="Arial"/>
                    <a:cs typeface="Arial"/>
                  </a:rPr>
                  <a:t>y no es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342267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Parábola con una función real</a:t>
            </a:r>
          </a:p>
        </c:rich>
      </c:tx>
      <c:layout/>
      <c:spPr>
        <a:noFill/>
        <a:ln>
          <a:noFill/>
        </a:ln>
      </c:spPr>
    </c:title>
    <c:plotArea>
      <c:layout/>
      <c:scatterChart>
        <c:scatterStyle val="smoothMarker"/>
        <c:varyColors val="0"/>
        <c:ser>
          <c:idx val="0"/>
          <c:order val="0"/>
          <c:tx>
            <c:strRef>
              <c:f>Ejemplo!$B$378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Ejemplo!$A$379:$A$391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Ejemplo!$B$379:$B$391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3402592"/>
        <c:axId val="12635361"/>
      </c:scatterChart>
      <c:valAx>
        <c:axId val="13402592"/>
        <c:scaling>
          <c:orientation val="minMax"/>
        </c:scaling>
        <c:axPos val="b"/>
        <c:title>
          <c:tx>
            <c:rich>
              <a:bodyPr vert="horz" rot="0" anchor="ctr"/>
              <a:lstStyle/>
              <a:p>
                <a:pPr algn="ctr">
                  <a:defRPr/>
                </a:pPr>
                <a:r>
                  <a:rPr lang="en-US" cap="none" sz="8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12635361"/>
        <c:crosses val="autoZero"/>
        <c:crossBetween val="midCat"/>
        <c:dispUnits/>
      </c:valAx>
      <c:valAx>
        <c:axId val="12635361"/>
        <c:scaling>
          <c:orientation val="minMax"/>
        </c:scaling>
        <c:axPos val="l"/>
        <c:title>
          <c:tx>
            <c:rich>
              <a:bodyPr vert="horz" rot="-5400000" anchor="ctr"/>
              <a:lstStyle/>
              <a:p>
                <a:pPr algn="ctr">
                  <a:defRPr/>
                </a:pPr>
                <a:r>
                  <a:rPr lang="en-US" cap="none" sz="8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340259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Parábola sin raices reales</a:t>
            </a:r>
          </a:p>
        </c:rich>
      </c:tx>
      <c:layout/>
      <c:spPr>
        <a:noFill/>
        <a:ln>
          <a:noFill/>
        </a:ln>
      </c:spPr>
    </c:title>
    <c:plotArea>
      <c:layout/>
      <c:scatterChart>
        <c:scatterStyle val="smoothMarker"/>
        <c:varyColors val="0"/>
        <c:ser>
          <c:idx val="0"/>
          <c:order val="0"/>
          <c:tx>
            <c:strRef>
              <c:f>Ejemplo!$B$461</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Ejemplo!$A$462:$A$474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Ejemplo!$B$462:$B$474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8287754"/>
        <c:axId val="33640859"/>
      </c:scatterChart>
      <c:valAx>
        <c:axId val="48287754"/>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3640859"/>
        <c:crosses val="autoZero"/>
        <c:crossBetween val="midCat"/>
        <c:dispUnits/>
      </c:valAx>
      <c:valAx>
        <c:axId val="33640859"/>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828775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Dos raices reales positivas</a:t>
            </a:r>
          </a:p>
        </c:rich>
      </c:tx>
      <c:layout/>
      <c:spPr>
        <a:noFill/>
        <a:ln>
          <a:noFill/>
        </a:ln>
      </c:spPr>
    </c:title>
    <c:plotArea>
      <c:layout/>
      <c:scatterChart>
        <c:scatterStyle val="smoothMarker"/>
        <c:varyColors val="0"/>
        <c:ser>
          <c:idx val="0"/>
          <c:order val="0"/>
          <c:tx>
            <c:strRef>
              <c:f>Ejemplo!$B$348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Ejemplo!$A$349:$A$361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Ejemplo!$B$349:$B$361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097940"/>
        <c:axId val="44620533"/>
      </c:scatterChart>
      <c:valAx>
        <c:axId val="37097940"/>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4620533"/>
        <c:crosses val="autoZero"/>
        <c:crossBetween val="midCat"/>
        <c:dispUnits/>
      </c:valAx>
      <c:valAx>
        <c:axId val="44620533"/>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709794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 Una raíz real y Discriminante = 0</a:t>
            </a:r>
          </a:p>
        </c:rich>
      </c:tx>
      <c:layout/>
      <c:spPr>
        <a:noFill/>
        <a:ln>
          <a:noFill/>
        </a:ln>
      </c:spPr>
    </c:title>
    <c:plotArea>
      <c:layout>
        <c:manualLayout>
          <c:xMode val="edge"/>
          <c:yMode val="edge"/>
          <c:x val="0.078"/>
          <c:y val="0.1475"/>
          <c:w val="0.89775"/>
          <c:h val="0.742"/>
        </c:manualLayout>
      </c:layout>
      <c:scatterChart>
        <c:scatterStyle val="smoothMarker"/>
        <c:varyColors val="0"/>
        <c:ser>
          <c:idx val="0"/>
          <c:order val="0"/>
          <c:tx>
            <c:strRef>
              <c:f>Ejemplo!$B$406</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Ejemplo!$A$407:$A$419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Ejemplo!$B$407:$B$419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7502526"/>
        <c:axId val="46514927"/>
      </c:scatterChart>
      <c:valAx>
        <c:axId val="17502526"/>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6514927"/>
        <c:crosses val="autoZero"/>
        <c:crossBetween val="midCat"/>
        <c:dispUnits/>
      </c:valAx>
      <c:valAx>
        <c:axId val="46514927"/>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0.00" sourceLinked="0"/>
        <c:majorTickMark val="out"/>
        <c:minorTickMark val="none"/>
        <c:tickLblPos val="nextTo"/>
        <c:txPr>
          <a:bodyPr/>
          <a:lstStyle/>
          <a:p>
            <a:pPr>
              <a:defRPr lang="en-US" cap="none" sz="800" b="1" i="0" u="none" baseline="0">
                <a:latin typeface="Arial"/>
                <a:ea typeface="Arial"/>
                <a:cs typeface="Arial"/>
              </a:defRPr>
            </a:pPr>
          </a:p>
        </c:txPr>
        <c:crossAx val="175025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Función racional en Cuadrantes 2 y 3</a:t>
            </a:r>
          </a:p>
        </c:rich>
      </c:tx>
      <c:layout/>
      <c:spPr>
        <a:noFill/>
        <a:ln>
          <a:noFill/>
        </a:ln>
      </c:spPr>
    </c:title>
    <c:plotArea>
      <c:layout/>
      <c:scatterChart>
        <c:scatterStyle val="lineMarker"/>
        <c:varyColors val="0"/>
        <c:ser>
          <c:idx val="0"/>
          <c:order val="0"/>
          <c:tx>
            <c:strRef>
              <c:f>Ejemplo!$C$537</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Ejemplo!$B$538:$B$550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Ejemplo!$C$538:$C$550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28063816"/>
        <c:axId val="9765769"/>
      </c:scatterChart>
      <c:valAx>
        <c:axId val="28063816"/>
        <c:scaling>
          <c:orientation val="minMax"/>
        </c:scaling>
        <c:axPos val="b"/>
        <c:title>
          <c:tx>
            <c:rich>
              <a:bodyPr vert="horz" rot="0" anchor="ctr"/>
              <a:lstStyle/>
              <a:p>
                <a:pPr algn="ctr">
                  <a:defRPr/>
                </a:pPr>
                <a:r>
                  <a:rPr lang="en-US" cap="none" sz="800" b="1" i="0" u="none" baseline="0">
                    <a:latin typeface="Arial"/>
                    <a:ea typeface="Arial"/>
                    <a:cs typeface="Arial"/>
                  </a:rPr>
                  <a:t>x; Dominio </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9765769"/>
        <c:crosses val="autoZero"/>
        <c:crossBetween val="midCat"/>
        <c:dispUnits/>
      </c:valAx>
      <c:valAx>
        <c:axId val="9765769"/>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06381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Función racional en cuadrantes uno y tres.</a:t>
            </a:r>
          </a:p>
        </c:rich>
      </c:tx>
      <c:layout/>
      <c:spPr>
        <a:noFill/>
        <a:ln>
          <a:noFill/>
        </a:ln>
      </c:spPr>
    </c:title>
    <c:plotArea>
      <c:layout/>
      <c:scatterChart>
        <c:scatterStyle val="lineMarker"/>
        <c:varyColors val="0"/>
        <c:ser>
          <c:idx val="0"/>
          <c:order val="0"/>
          <c:tx>
            <c:strRef>
              <c:f>Ejemplo!$C$561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Ejemplo!$B$562:$B$574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Ejemplo!$C$562:$C$574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64852210"/>
        <c:axId val="41694915"/>
      </c:scatterChart>
      <c:valAx>
        <c:axId val="64852210"/>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1694915"/>
        <c:crosses val="autoZero"/>
        <c:crossBetween val="midCat"/>
        <c:dispUnits/>
      </c:valAx>
      <c:valAx>
        <c:axId val="41694915"/>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85221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Gráfica B.</a:t>
            </a:r>
          </a:p>
        </c:rich>
      </c:tx>
      <c:layout/>
      <c:spPr>
        <a:noFill/>
        <a:ln>
          <a:noFill/>
        </a:ln>
      </c:spPr>
    </c:title>
    <c:plotArea>
      <c:layout/>
      <c:scatterChart>
        <c:scatterStyle val="smooth"/>
        <c:varyColors val="0"/>
        <c:ser>
          <c:idx val="0"/>
          <c:order val="0"/>
          <c:tx>
            <c:strRef>
              <c:f>Ejemplo!$B$34</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Ejemplo!$A$35:$A$51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Ejemplo!$B$35:$B$51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56752808"/>
        <c:axId val="45163753"/>
      </c:scatterChart>
      <c:valAx>
        <c:axId val="56752808"/>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5163753"/>
        <c:crosses val="autoZero"/>
        <c:crossBetween val="midCat"/>
        <c:dispUnits/>
      </c:valAx>
      <c:valAx>
        <c:axId val="45163753"/>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6752808"/>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Función racional en cuadrantes uno y cuatro</a:t>
            </a:r>
          </a:p>
        </c:rich>
      </c:tx>
      <c:layout/>
      <c:spPr>
        <a:noFill/>
        <a:ln>
          <a:noFill/>
        </a:ln>
      </c:spPr>
    </c:title>
    <c:plotArea>
      <c:layout/>
      <c:scatterChart>
        <c:scatterStyle val="lineMarker"/>
        <c:varyColors val="0"/>
        <c:ser>
          <c:idx val="0"/>
          <c:order val="0"/>
          <c:tx>
            <c:strRef>
              <c:f>Ejemplo!$C$586</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Ejemplo!$B$587:$B$599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Ejemplo!$C$587:$C$599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1769916"/>
        <c:axId val="27498141"/>
      </c:scatterChart>
      <c:valAx>
        <c:axId val="31769916"/>
        <c:scaling>
          <c:orientation val="minMax"/>
        </c:scaling>
        <c:axPos val="b"/>
        <c:title>
          <c:tx>
            <c:rich>
              <a:bodyPr vert="horz" rot="0" anchor="ctr"/>
              <a:lstStyle/>
              <a:p>
                <a:pPr algn="ctr">
                  <a:defRPr/>
                </a:pPr>
                <a:r>
                  <a:rPr lang="en-US" cap="none" sz="105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27498141"/>
        <c:crosses val="autoZero"/>
        <c:crossBetween val="midCat"/>
        <c:dispUnits/>
      </c:valAx>
      <c:valAx>
        <c:axId val="27498141"/>
        <c:scaling>
          <c:orientation val="minMax"/>
        </c:scaling>
        <c:axPos val="l"/>
        <c:title>
          <c:tx>
            <c:rich>
              <a:bodyPr vert="horz" rot="-5400000" anchor="ctr"/>
              <a:lstStyle/>
              <a:p>
                <a:pPr algn="ctr">
                  <a:defRPr/>
                </a:pPr>
                <a:r>
                  <a:rPr lang="en-US" cap="none" sz="105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76991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Suma de dos funciones</a:t>
            </a:r>
          </a:p>
        </c:rich>
      </c:tx>
      <c:layout/>
      <c:spPr>
        <a:noFill/>
        <a:ln>
          <a:noFill/>
        </a:ln>
      </c:spPr>
    </c:title>
    <c:plotArea>
      <c:layout/>
      <c:scatterChart>
        <c:scatterStyle val="lineMarker"/>
        <c:varyColors val="0"/>
        <c:ser>
          <c:idx val="0"/>
          <c:order val="0"/>
          <c:tx>
            <c:strRef>
              <c:f>Ejemplo!$C$616</c:f>
              <c:strCache>
                <c:ptCount val="1"/>
                <c:pt idx="0">
                  <c:v>f(x)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Ejemplo!$B$617:$B$629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Ejemplo!$C$617:$C$629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1"/>
          <c:tx>
            <c:strRef>
              <c:f>Ejemplo!$D$616</c:f>
              <c:strCache>
                <c:ptCount val="1"/>
                <c:pt idx="0">
                  <c:v>g(x)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Ejemplo!$B$617:$B$629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Ejemplo!$D$617:$D$629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2"/>
          <c:order val="2"/>
          <c:tx>
            <c:strRef>
              <c:f>Ejemplo!$E$616</c:f>
              <c:strCache>
                <c:ptCount val="1"/>
                <c:pt idx="0">
                  <c:v>f(x) + g(x)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Ejemplo!$B$617:$B$629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Ejemplo!$E$617:$E$629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53681958"/>
        <c:axId val="53476631"/>
      </c:scatterChart>
      <c:valAx>
        <c:axId val="53681958"/>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53476631"/>
        <c:crosses val="autoZero"/>
        <c:crossBetween val="midCat"/>
        <c:dispUnits/>
      </c:valAx>
      <c:valAx>
        <c:axId val="53476631"/>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53681958"/>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 La diferencia entre funciones</a:t>
            </a:r>
          </a:p>
        </c:rich>
      </c:tx>
      <c:layout/>
      <c:spPr>
        <a:noFill/>
        <a:ln>
          <a:noFill/>
        </a:ln>
      </c:spPr>
    </c:title>
    <c:plotArea>
      <c:layout/>
      <c:scatterChart>
        <c:scatterStyle val="lineMarker"/>
        <c:varyColors val="0"/>
        <c:ser>
          <c:idx val="0"/>
          <c:order val="0"/>
          <c:tx>
            <c:strRef>
              <c:f>Ejemplo!$C$648</c:f>
              <c:strCache>
                <c:ptCount val="1"/>
                <c:pt idx="0">
                  <c:v>f(x)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Ejemplo!$B$649:$B$661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Ejemplo!$C$649:$C$661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1"/>
          <c:tx>
            <c:strRef>
              <c:f>Ejemplo!$D$648</c:f>
              <c:strCache>
                <c:ptCount val="1"/>
                <c:pt idx="0">
                  <c:v>g(x)</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xVal>
            <c:numRef>
              <c:f>Ejemplo!$B$649:$B$661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Ejemplo!$D$649:$D$661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2"/>
          <c:order val="2"/>
          <c:tx>
            <c:strRef>
              <c:f>Ejemplo!$E$648</c:f>
              <c:strCache>
                <c:ptCount val="1"/>
                <c:pt idx="0">
                  <c:v>f(x)-g(x)</c:v>
                </c:pt>
              </c:strCache>
            </c:strRef>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xVal>
            <c:numRef>
              <c:f>Ejemplo!$B$649:$B$661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Ejemplo!$E$649:$E$661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45058224"/>
        <c:axId val="35447857"/>
      </c:scatterChart>
      <c:valAx>
        <c:axId val="45058224"/>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35447857"/>
        <c:crosses val="autoZero"/>
        <c:crossBetween val="midCat"/>
        <c:dispUnits/>
      </c:valAx>
      <c:valAx>
        <c:axId val="35447857"/>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45058224"/>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 El producto de funciones</a:t>
            </a:r>
          </a:p>
        </c:rich>
      </c:tx>
      <c:layout/>
      <c:spPr>
        <a:noFill/>
        <a:ln>
          <a:noFill/>
        </a:ln>
      </c:spPr>
    </c:title>
    <c:plotArea>
      <c:layout/>
      <c:scatterChart>
        <c:scatterStyle val="smoothMarker"/>
        <c:varyColors val="0"/>
        <c:ser>
          <c:idx val="0"/>
          <c:order val="0"/>
          <c:tx>
            <c:strRef>
              <c:f>Ejemplo!$C$682</c:f>
              <c:strCache>
                <c:ptCount val="1"/>
                <c:pt idx="0">
                  <c:v>f(x)</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Ejemplo!$B$683:$B$695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Ejemplo!$C$683:$C$695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Ejemplo!$D$682</c:f>
              <c:strCache>
                <c:ptCount val="1"/>
                <c:pt idx="0">
                  <c:v>g(x)</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00"/>
              </a:solidFill>
              <a:ln>
                <a:solidFill>
                  <a:srgbClr val="000000"/>
                </a:solidFill>
              </a:ln>
            </c:spPr>
          </c:marker>
          <c:xVal>
            <c:numRef>
              <c:f>Ejemplo!$B$683:$B$695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Ejemplo!$D$683:$D$695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2"/>
          <c:order val="2"/>
          <c:tx>
            <c:strRef>
              <c:f>Ejemplo!$E$682</c:f>
              <c:strCache>
                <c:ptCount val="1"/>
                <c:pt idx="0">
                  <c:v>f(x) x g(x)</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0000"/>
                </a:solidFill>
              </a:ln>
            </c:spPr>
          </c:marker>
          <c:xVal>
            <c:numRef>
              <c:f>Ejemplo!$B$683:$B$695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Ejemplo!$E$683:$E$695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4075994"/>
        <c:axId val="62285291"/>
      </c:scatterChart>
      <c:valAx>
        <c:axId val="44075994"/>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62285291"/>
        <c:crosses val="autoZero"/>
        <c:crossBetween val="midCat"/>
        <c:dispUnits/>
      </c:valAx>
      <c:valAx>
        <c:axId val="62285291"/>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44075994"/>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 Cociente de funciones</a:t>
            </a:r>
          </a:p>
        </c:rich>
      </c:tx>
      <c:layout/>
      <c:spPr>
        <a:noFill/>
        <a:ln>
          <a:noFill/>
        </a:ln>
      </c:spPr>
    </c:title>
    <c:plotArea>
      <c:layout/>
      <c:scatterChart>
        <c:scatterStyle val="lineMarker"/>
        <c:varyColors val="0"/>
        <c:ser>
          <c:idx val="0"/>
          <c:order val="0"/>
          <c:tx>
            <c:strRef>
              <c:f>Ejemplo!$C$718</c:f>
              <c:strCache>
                <c:ptCount val="1"/>
                <c:pt idx="0">
                  <c:v>f(x)</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Ejemplo!$B$719:$B$731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Ejemplo!$C$719:$C$731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1"/>
          <c:tx>
            <c:strRef>
              <c:f>Ejemplo!$D$718</c:f>
              <c:strCache>
                <c:ptCount val="1"/>
                <c:pt idx="0">
                  <c:v>g(x)</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3300"/>
              </a:solidFill>
              <a:ln>
                <a:solidFill>
                  <a:srgbClr val="000000"/>
                </a:solidFill>
              </a:ln>
            </c:spPr>
          </c:marker>
          <c:xVal>
            <c:numRef>
              <c:f>Ejemplo!$B$719:$B$731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Ejemplo!$D$719:$D$731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2"/>
          <c:order val="2"/>
          <c:tx>
            <c:strRef>
              <c:f>Ejemplo!$E$718</c:f>
              <c:strCache>
                <c:ptCount val="1"/>
                <c:pt idx="0">
                  <c:v>(f / g)(x)</c:v>
                </c:pt>
              </c:strCache>
            </c:strRef>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333300"/>
              </a:solidFill>
              <a:ln>
                <a:solidFill>
                  <a:srgbClr val="000000"/>
                </a:solidFill>
              </a:ln>
            </c:spPr>
          </c:marker>
          <c:xVal>
            <c:numRef>
              <c:f>Ejemplo!$B$719:$B$731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Ejemplo!$E$719:$E$731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560100"/>
        <c:axId val="11746373"/>
      </c:scatterChart>
      <c:valAx>
        <c:axId val="3560100"/>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11746373"/>
        <c:crosses val="autoZero"/>
        <c:crossBetween val="midCat"/>
        <c:dispUnits/>
      </c:valAx>
      <c:valAx>
        <c:axId val="11746373"/>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3560100"/>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 Funciones integradas</a:t>
            </a:r>
          </a:p>
        </c:rich>
      </c:tx>
      <c:layout/>
      <c:spPr>
        <a:noFill/>
        <a:ln>
          <a:noFill/>
        </a:ln>
      </c:spPr>
    </c:title>
    <c:plotArea>
      <c:layout/>
      <c:scatterChart>
        <c:scatterStyle val="lineMarker"/>
        <c:varyColors val="0"/>
        <c:ser>
          <c:idx val="0"/>
          <c:order val="0"/>
          <c:tx>
            <c:strRef>
              <c:f>Ejemplo!$C$751</c:f>
              <c:strCache>
                <c:ptCount val="1"/>
                <c:pt idx="0">
                  <c:v>f(x)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Ejemplo!$B$752:$B$764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Ejemplo!$C$752:$C$764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1"/>
          <c:tx>
            <c:strRef>
              <c:f>Ejemplo!$D$751</c:f>
              <c:strCache>
                <c:ptCount val="1"/>
                <c:pt idx="0">
                  <c:v>g(x)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Ejemplo!$B$752:$B$764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Ejemplo!$D$752:$D$764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2"/>
          <c:order val="2"/>
          <c:tx>
            <c:strRef>
              <c:f>Ejemplo!$E$751</c:f>
              <c:strCache>
                <c:ptCount val="1"/>
                <c:pt idx="0">
                  <c:v>f(g(x))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00"/>
              </a:solidFill>
              <a:ln>
                <a:solidFill>
                  <a:srgbClr val="000000"/>
                </a:solidFill>
              </a:ln>
            </c:spPr>
          </c:marker>
          <c:xVal>
            <c:numRef>
              <c:f>Ejemplo!$B$752:$B$764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Ejemplo!$E$752:$E$764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11839246"/>
        <c:axId val="15647039"/>
      </c:scatterChart>
      <c:valAx>
        <c:axId val="11839246"/>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15647039"/>
        <c:crosses val="autoZero"/>
        <c:crossBetween val="midCat"/>
        <c:dispUnits/>
      </c:valAx>
      <c:valAx>
        <c:axId val="15647039"/>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11839246"/>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Funciones inversas</a:t>
            </a:r>
          </a:p>
        </c:rich>
      </c:tx>
      <c:layout/>
      <c:spPr>
        <a:noFill/>
        <a:ln>
          <a:noFill/>
        </a:ln>
      </c:spPr>
    </c:title>
    <c:plotArea>
      <c:layout/>
      <c:scatterChart>
        <c:scatterStyle val="smoothMarker"/>
        <c:varyColors val="0"/>
        <c:ser>
          <c:idx val="0"/>
          <c:order val="0"/>
          <c:tx>
            <c:strRef>
              <c:f>Ejemplo!$C$782</c:f>
              <c:strCache>
                <c:ptCount val="1"/>
                <c:pt idx="0">
                  <c:v>f(x)</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Ejemplo!$B$783:$B$795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Ejemplo!$C$783:$C$795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Ejemplo!$D$782</c:f>
              <c:strCache>
                <c:ptCount val="1"/>
                <c:pt idx="0">
                  <c:v>g(x)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Ejemplo!$B$783:$B$795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Ejemplo!$D$783:$D$795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2"/>
          <c:order val="2"/>
          <c:tx>
            <c:strRef>
              <c:f>Ejemplo!$E$782</c:f>
              <c:strCache>
                <c:ptCount val="1"/>
                <c:pt idx="0">
                  <c:v>f(g(x))=x</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xVal>
            <c:numRef>
              <c:f>Ejemplo!$B$783:$B$795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Ejemplo!$E$783:$E$795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3"/>
          <c:tx>
            <c:strRef>
              <c:f>Ejemplo!$F$782</c:f>
              <c:strCache>
                <c:ptCount val="1"/>
                <c:pt idx="0">
                  <c:v>g(f(x))=g(x)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xVal>
            <c:numRef>
              <c:f>Ejemplo!$B$783:$B$795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Ejemplo!$F$783:$F$795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548824"/>
        <c:axId val="63106777"/>
      </c:scatterChart>
      <c:valAx>
        <c:axId val="37548824"/>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crossAx val="63106777"/>
        <c:crosses val="autoZero"/>
        <c:crossBetween val="midCat"/>
        <c:dispUnits/>
      </c:valAx>
      <c:valAx>
        <c:axId val="63106777"/>
        <c:scaling>
          <c:orientation val="minMax"/>
        </c:scaling>
        <c:axPos val="l"/>
        <c:title>
          <c:tx>
            <c:rich>
              <a:bodyPr vert="horz" rot="-5400000" anchor="ctr"/>
              <a:lstStyle/>
              <a:p>
                <a:pPr algn="ctr">
                  <a:defRPr/>
                </a:pPr>
                <a:r>
                  <a:rPr lang="en-US" cap="none" sz="8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crossAx val="37548824"/>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 Parábola</a:t>
            </a:r>
          </a:p>
        </c:rich>
      </c:tx>
      <c:layout/>
      <c:spPr>
        <a:noFill/>
        <a:ln>
          <a:noFill/>
        </a:ln>
      </c:spPr>
    </c:title>
    <c:plotArea>
      <c:layout/>
      <c:scatterChart>
        <c:scatterStyle val="smoothMarker"/>
        <c:varyColors val="0"/>
        <c:ser>
          <c:idx val="0"/>
          <c:order val="0"/>
          <c:tx>
            <c:strRef>
              <c:f>Ejemplo!$B$296</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Ejemplo!$A$297:$A$307</c:f>
              <c:numCache>
                <c:ptCount val="11"/>
                <c:pt idx="0">
                  <c:v>0</c:v>
                </c:pt>
                <c:pt idx="1">
                  <c:v>0</c:v>
                </c:pt>
                <c:pt idx="2">
                  <c:v>0</c:v>
                </c:pt>
                <c:pt idx="3">
                  <c:v>0</c:v>
                </c:pt>
                <c:pt idx="4">
                  <c:v>0</c:v>
                </c:pt>
                <c:pt idx="5">
                  <c:v>0</c:v>
                </c:pt>
                <c:pt idx="6">
                  <c:v>0</c:v>
                </c:pt>
                <c:pt idx="7">
                  <c:v>0</c:v>
                </c:pt>
                <c:pt idx="8">
                  <c:v>0</c:v>
                </c:pt>
                <c:pt idx="9">
                  <c:v>0</c:v>
                </c:pt>
                <c:pt idx="10">
                  <c:v>0</c:v>
                </c:pt>
              </c:numCache>
            </c:numRef>
          </c:xVal>
          <c:yVal>
            <c:numRef>
              <c:f>Ejemplo!$B$297:$B$307</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7241026"/>
        <c:axId val="50487059"/>
      </c:scatterChart>
      <c:valAx>
        <c:axId val="37241026"/>
        <c:scaling>
          <c:orientation val="minMax"/>
        </c:scaling>
        <c:axPos val="b"/>
        <c:title>
          <c:tx>
            <c:rich>
              <a:bodyPr vert="horz" rot="0" anchor="ctr"/>
              <a:lstStyle/>
              <a:p>
                <a:pPr algn="ctr">
                  <a:defRPr/>
                </a:pPr>
                <a:r>
                  <a:rPr lang="en-US" cap="none" sz="1125"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0487059"/>
        <c:crosses val="autoZero"/>
        <c:crossBetween val="midCat"/>
        <c:dispUnits/>
      </c:valAx>
      <c:valAx>
        <c:axId val="50487059"/>
        <c:scaling>
          <c:orientation val="minMax"/>
        </c:scaling>
        <c:axPos val="l"/>
        <c:title>
          <c:tx>
            <c:rich>
              <a:bodyPr vert="horz" rot="-5400000" anchor="ctr"/>
              <a:lstStyle/>
              <a:p>
                <a:pPr algn="ctr">
                  <a:defRPr/>
                </a:pPr>
                <a:r>
                  <a:rPr lang="en-US" cap="none" sz="1125" b="1" i="0" u="none" baseline="0">
                    <a:latin typeface="Arial"/>
                    <a:ea typeface="Arial"/>
                    <a:cs typeface="Arial"/>
                  </a:rPr>
                  <a:t>Rango 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72410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Parábola invertida con dos raices</a:t>
            </a:r>
          </a:p>
        </c:rich>
      </c:tx>
      <c:layout/>
      <c:spPr>
        <a:noFill/>
        <a:ln>
          <a:noFill/>
        </a:ln>
      </c:spPr>
    </c:title>
    <c:plotArea>
      <c:layout/>
      <c:scatterChart>
        <c:scatterStyle val="smoothMarker"/>
        <c:varyColors val="0"/>
        <c:ser>
          <c:idx val="0"/>
          <c:order val="0"/>
          <c:tx>
            <c:strRef>
              <c:f>Ejemplo!$B$434</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Ejemplo!$A$435:$A$447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Ejemplo!$B$435:$B$447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6703500"/>
        <c:axId val="43142125"/>
      </c:scatterChart>
      <c:valAx>
        <c:axId val="56703500"/>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142125"/>
        <c:crosses val="autoZero"/>
        <c:crossBetween val="midCat"/>
        <c:dispUnits/>
      </c:valAx>
      <c:valAx>
        <c:axId val="43142125"/>
        <c:scaling>
          <c:orientation val="minMax"/>
        </c:scaling>
        <c:axPos val="l"/>
        <c:title>
          <c:tx>
            <c:rich>
              <a:bodyPr vert="horz" rot="-5400000" anchor="ctr"/>
              <a:lstStyle/>
              <a:p>
                <a:pPr algn="ctr">
                  <a:defRPr/>
                </a:pPr>
                <a:r>
                  <a:rPr lang="en-US" cap="none" sz="800" b="1" i="0" u="none" baseline="0">
                    <a:latin typeface="Arial"/>
                    <a:ea typeface="Arial"/>
                    <a:cs typeface="Arial"/>
                  </a:rPr>
                  <a:t>y =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670350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de la función racional básica y las asíntotas</a:t>
            </a:r>
          </a:p>
        </c:rich>
      </c:tx>
      <c:layout/>
      <c:spPr>
        <a:noFill/>
        <a:ln>
          <a:noFill/>
        </a:ln>
      </c:spPr>
    </c:title>
    <c:plotArea>
      <c:layout/>
      <c:scatterChart>
        <c:scatterStyle val="lineMarker"/>
        <c:varyColors val="0"/>
        <c:ser>
          <c:idx val="0"/>
          <c:order val="0"/>
          <c:tx>
            <c:strRef>
              <c:f>Ejemplo!$B$507</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Ejemplo!$A$508:$A$526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Ejemplo!$B$508:$B$526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23996662"/>
        <c:axId val="44339047"/>
      </c:scatterChart>
      <c:valAx>
        <c:axId val="23996662"/>
        <c:scaling>
          <c:orientation val="minMax"/>
        </c:scaling>
        <c:axPos val="b"/>
        <c:title>
          <c:tx>
            <c:rich>
              <a:bodyPr vert="horz" rot="0" anchor="ctr"/>
              <a:lstStyle/>
              <a:p>
                <a:pPr algn="ctr">
                  <a:defRPr/>
                </a:pPr>
                <a:r>
                  <a:rPr lang="en-US" cap="none" sz="975"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4339047"/>
        <c:crosses val="autoZero"/>
        <c:crossBetween val="midCat"/>
        <c:dispUnits/>
      </c:valAx>
      <c:valAx>
        <c:axId val="44339047"/>
        <c:scaling>
          <c:orientation val="minMax"/>
        </c:scaling>
        <c:axPos val="l"/>
        <c:title>
          <c:tx>
            <c:rich>
              <a:bodyPr vert="horz" rot="-5400000" anchor="ctr"/>
              <a:lstStyle/>
              <a:p>
                <a:pPr algn="ctr">
                  <a:defRPr/>
                </a:pPr>
                <a:r>
                  <a:rPr lang="en-US" cap="none" sz="975" b="1" i="0" u="none" baseline="0">
                    <a:latin typeface="Arial"/>
                    <a:ea typeface="Arial"/>
                    <a:cs typeface="Arial"/>
                  </a:rPr>
                  <a:t>y; Rango de la fumción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399666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Gráfica C.</a:t>
            </a:r>
          </a:p>
        </c:rich>
      </c:tx>
      <c:layout/>
      <c:spPr>
        <a:noFill/>
        <a:ln>
          <a:noFill/>
        </a:ln>
      </c:spPr>
    </c:title>
    <c:plotArea>
      <c:layout/>
      <c:scatterChart>
        <c:scatterStyle val="smooth"/>
        <c:varyColors val="0"/>
        <c:ser>
          <c:idx val="0"/>
          <c:order val="0"/>
          <c:tx>
            <c:strRef>
              <c:f>Ejemplo!$B$57</c:f>
              <c:strCache>
                <c:ptCount val="1"/>
                <c:pt idx="0">
                  <c:v>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Ejemplo!$A$58:$A$75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Ejemplo!$B$58:$B$75</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1"/>
        </c:ser>
        <c:axId val="39774546"/>
        <c:axId val="20143651"/>
      </c:scatterChart>
      <c:valAx>
        <c:axId val="39774546"/>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0143651"/>
        <c:crosses val="autoZero"/>
        <c:crossBetween val="midCat"/>
        <c:dispUnits/>
      </c:valAx>
      <c:valAx>
        <c:axId val="20143651"/>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77454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Funciones cuadráticas</a:t>
            </a:r>
          </a:p>
        </c:rich>
      </c:tx>
      <c:layout/>
      <c:spPr>
        <a:noFill/>
        <a:ln>
          <a:noFill/>
        </a:ln>
      </c:spPr>
    </c:title>
    <c:plotArea>
      <c:layout/>
      <c:scatterChart>
        <c:scatterStyle val="smooth"/>
        <c:varyColors val="0"/>
        <c:ser>
          <c:idx val="0"/>
          <c:order val="0"/>
          <c:tx>
            <c:strRef>
              <c:f>Ejemplo!$C$804</c:f>
              <c:strCache>
                <c:ptCount val="1"/>
                <c:pt idx="0">
                  <c:v>f(x) = x²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Ejemplo!$B$805:$B$817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Ejemplo!$C$805:$C$817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Ejemplo!$D$804</c:f>
              <c:strCache>
                <c:ptCount val="1"/>
                <c:pt idx="0">
                  <c:v>f(x) = 2x²</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Ejemplo!$B$805:$B$817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Ejemplo!$D$805:$D$817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961600"/>
        <c:axId val="43099009"/>
      </c:scatterChart>
      <c:valAx>
        <c:axId val="5961600"/>
        <c:scaling>
          <c:orientation val="minMax"/>
        </c:scaling>
        <c:axPos val="b"/>
        <c:title>
          <c:tx>
            <c:rich>
              <a:bodyPr vert="horz" rot="0" anchor="ctr"/>
              <a:lstStyle/>
              <a:p>
                <a:pPr algn="ctr">
                  <a:defRPr/>
                </a:pPr>
                <a:r>
                  <a:rPr lang="en-US" cap="none" sz="10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099009"/>
        <c:crosses val="autoZero"/>
        <c:crossBetween val="midCat"/>
        <c:dispUnits/>
      </c:valAx>
      <c:valAx>
        <c:axId val="43099009"/>
        <c:scaling>
          <c:orientation val="minMax"/>
        </c:scaling>
        <c:axPos val="l"/>
        <c:title>
          <c:tx>
            <c:rich>
              <a:bodyPr vert="horz" rot="-5400000" anchor="ctr"/>
              <a:lstStyle/>
              <a:p>
                <a:pPr algn="ctr">
                  <a:defRPr/>
                </a:pPr>
                <a:r>
                  <a:rPr lang="en-US" cap="none" sz="10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6160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Funciones cuadráticas</a:t>
            </a:r>
          </a:p>
        </c:rich>
      </c:tx>
      <c:layout/>
      <c:spPr>
        <a:noFill/>
        <a:ln>
          <a:noFill/>
        </a:ln>
      </c:spPr>
    </c:title>
    <c:plotArea>
      <c:layout/>
      <c:scatterChart>
        <c:scatterStyle val="smooth"/>
        <c:varyColors val="0"/>
        <c:ser>
          <c:idx val="2"/>
          <c:order val="0"/>
          <c:tx>
            <c:strRef>
              <c:f>Ejemplo!$E$804</c:f>
              <c:strCache>
                <c:ptCount val="1"/>
                <c:pt idx="0">
                  <c:v>f(x) = 0,5x²</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Ejemplo!$B$805:$B$817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Ejemplo!$E$805:$E$817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Ejemplo!$F$804</c:f>
              <c:strCache>
                <c:ptCount val="1"/>
                <c:pt idx="0">
                  <c:v>f(x) = -x²</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Ejemplo!$B$805:$B$817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Ejemplo!$F$805:$F$817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2228906"/>
        <c:axId val="38969915"/>
      </c:scatterChart>
      <c:valAx>
        <c:axId val="22228906"/>
        <c:scaling>
          <c:orientation val="minMax"/>
        </c:scaling>
        <c:axPos val="b"/>
        <c:title>
          <c:tx>
            <c:rich>
              <a:bodyPr vert="horz" rot="0" anchor="ctr"/>
              <a:lstStyle/>
              <a:p>
                <a:pPr algn="ctr">
                  <a:defRPr/>
                </a:pPr>
                <a:r>
                  <a:rPr lang="en-US" cap="none" sz="9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8969915"/>
        <c:crosses val="autoZero"/>
        <c:crossBetween val="midCat"/>
        <c:dispUnits/>
      </c:valAx>
      <c:valAx>
        <c:axId val="38969915"/>
        <c:scaling>
          <c:orientation val="minMax"/>
        </c:scaling>
        <c:axPos val="l"/>
        <c:title>
          <c:tx>
            <c:rich>
              <a:bodyPr vert="horz" rot="-5400000" anchor="ctr"/>
              <a:lstStyle/>
              <a:p>
                <a:pPr algn="ctr">
                  <a:defRPr/>
                </a:pPr>
                <a:r>
                  <a:rPr lang="en-US" cap="none" sz="9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22890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Funciones cuadráticas y lineales de un elemento</a:t>
            </a:r>
          </a:p>
        </c:rich>
      </c:tx>
      <c:layout/>
      <c:spPr>
        <a:noFill/>
        <a:ln>
          <a:noFill/>
        </a:ln>
      </c:spPr>
    </c:title>
    <c:plotArea>
      <c:layout/>
      <c:scatterChart>
        <c:scatterStyle val="smooth"/>
        <c:varyColors val="0"/>
        <c:ser>
          <c:idx val="0"/>
          <c:order val="0"/>
          <c:tx>
            <c:strRef>
              <c:f>Ejemplo!$C$824</c:f>
              <c:strCache>
                <c:ptCount val="1"/>
                <c:pt idx="0">
                  <c:v>f(x) = x² + 2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Ejemplo!$B$825:$B$837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Ejemplo!$C$825:$C$837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Ejemplo!$D$824</c:f>
              <c:strCache>
                <c:ptCount val="1"/>
                <c:pt idx="0">
                  <c:v>f(x) = x²-2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Ejemplo!$B$825:$B$837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Ejemplo!$D$825:$D$837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4262644"/>
        <c:axId val="10175893"/>
      </c:scatterChart>
      <c:valAx>
        <c:axId val="54262644"/>
        <c:scaling>
          <c:orientation val="minMax"/>
        </c:scaling>
        <c:axPos val="b"/>
        <c:title>
          <c:tx>
            <c:rich>
              <a:bodyPr vert="horz" rot="0" anchor="ctr"/>
              <a:lstStyle/>
              <a:p>
                <a:pPr algn="ctr">
                  <a:defRPr/>
                </a:pPr>
                <a:r>
                  <a:rPr lang="en-US" cap="none" sz="92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0175893"/>
        <c:crosses val="autoZero"/>
        <c:crossBetween val="midCat"/>
        <c:dispUnits/>
      </c:valAx>
      <c:valAx>
        <c:axId val="10175893"/>
        <c:scaling>
          <c:orientation val="minMax"/>
        </c:scaling>
        <c:axPos val="l"/>
        <c:title>
          <c:tx>
            <c:rich>
              <a:bodyPr vert="horz" rot="-5400000" anchor="ctr"/>
              <a:lstStyle/>
              <a:p>
                <a:pPr algn="ctr">
                  <a:defRPr/>
                </a:pPr>
                <a:r>
                  <a:rPr lang="en-US" cap="none" sz="92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426264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Función lineal cuadrática</a:t>
            </a:r>
          </a:p>
        </c:rich>
      </c:tx>
      <c:layout/>
      <c:spPr>
        <a:noFill/>
        <a:ln>
          <a:noFill/>
        </a:ln>
      </c:spPr>
    </c:title>
    <c:plotArea>
      <c:layout/>
      <c:scatterChart>
        <c:scatterStyle val="smooth"/>
        <c:varyColors val="0"/>
        <c:ser>
          <c:idx val="2"/>
          <c:order val="0"/>
          <c:tx>
            <c:strRef>
              <c:f>Ejemplo!$E$824</c:f>
              <c:strCache>
                <c:ptCount val="1"/>
                <c:pt idx="0">
                  <c:v>f(x) = (x+2)²</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Ejemplo!$B$825:$B$837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Ejemplo!$E$825:$E$837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Ejemplo!$F$824</c:f>
              <c:strCache>
                <c:ptCount val="1"/>
                <c:pt idx="0">
                  <c:v>f(x)=(x-2)²</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Ejemplo!$B$825:$B$837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Ejemplo!$F$825:$F$837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4558430"/>
        <c:axId val="60024719"/>
      </c:scatterChart>
      <c:valAx>
        <c:axId val="14558430"/>
        <c:scaling>
          <c:orientation val="minMax"/>
        </c:scaling>
        <c:axPos val="b"/>
        <c:title>
          <c:tx>
            <c:rich>
              <a:bodyPr vert="horz" rot="0" anchor="ctr"/>
              <a:lstStyle/>
              <a:p>
                <a:pPr algn="ctr">
                  <a:defRPr/>
                </a:pPr>
                <a:r>
                  <a:rPr lang="en-US" cap="none" sz="8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024719"/>
        <c:crosses val="autoZero"/>
        <c:crossBetween val="midCat"/>
        <c:dispUnits/>
      </c:valAx>
      <c:valAx>
        <c:axId val="60024719"/>
        <c:scaling>
          <c:orientation val="minMax"/>
        </c:scaling>
        <c:axPos val="l"/>
        <c:title>
          <c:tx>
            <c:rich>
              <a:bodyPr vert="horz" rot="-5400000" anchor="ctr"/>
              <a:lstStyle/>
              <a:p>
                <a:pPr algn="ctr">
                  <a:defRPr/>
                </a:pPr>
                <a:r>
                  <a:rPr lang="en-US" cap="none" sz="8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55843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Función cúbica (sigmoides): polinomio de un elemento.</a:t>
            </a:r>
          </a:p>
        </c:rich>
      </c:tx>
      <c:layout/>
      <c:spPr>
        <a:noFill/>
        <a:ln>
          <a:noFill/>
        </a:ln>
      </c:spPr>
    </c:title>
    <c:plotArea>
      <c:layout/>
      <c:scatterChart>
        <c:scatterStyle val="smooth"/>
        <c:varyColors val="0"/>
        <c:ser>
          <c:idx val="0"/>
          <c:order val="0"/>
          <c:tx>
            <c:strRef>
              <c:f>Ejemplo!$C$846</c:f>
              <c:strCache>
                <c:ptCount val="1"/>
                <c:pt idx="0">
                  <c:v>f(x)=x^3</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Ejemplo!$B$847:$B$859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Ejemplo!$C$847:$C$859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Ejemplo!$D$846</c:f>
              <c:strCache>
                <c:ptCount val="1"/>
                <c:pt idx="0">
                  <c:v>f(x)=-x^3</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Ejemplo!$B$847:$B$859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Ejemplo!$D$847:$D$859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5094376"/>
        <c:axId val="36930089"/>
      </c:scatterChart>
      <c:valAx>
        <c:axId val="45094376"/>
        <c:scaling>
          <c:orientation val="minMax"/>
        </c:scaling>
        <c:axPos val="b"/>
        <c:title>
          <c:tx>
            <c:rich>
              <a:bodyPr vert="horz" rot="0" anchor="ctr"/>
              <a:lstStyle/>
              <a:p>
                <a:pPr algn="ctr">
                  <a:defRPr/>
                </a:pPr>
                <a:r>
                  <a:rPr lang="en-US" cap="none" sz="102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930089"/>
        <c:crosses val="autoZero"/>
        <c:crossBetween val="midCat"/>
        <c:dispUnits/>
      </c:valAx>
      <c:valAx>
        <c:axId val="36930089"/>
        <c:scaling>
          <c:orientation val="minMax"/>
        </c:scaling>
        <c:axPos val="l"/>
        <c:title>
          <c:tx>
            <c:rich>
              <a:bodyPr vert="horz" rot="-5400000" anchor="ctr"/>
              <a:lstStyle/>
              <a:p>
                <a:pPr algn="ctr">
                  <a:defRPr/>
                </a:pPr>
                <a:r>
                  <a:rPr lang="en-US" cap="none" sz="102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509437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Función cúbica (sigmoides): polinomio de un elemento con coeficiente.</a:t>
            </a:r>
          </a:p>
        </c:rich>
      </c:tx>
      <c:layout/>
      <c:spPr>
        <a:noFill/>
        <a:ln>
          <a:noFill/>
        </a:ln>
      </c:spPr>
    </c:title>
    <c:plotArea>
      <c:layout/>
      <c:scatterChart>
        <c:scatterStyle val="smooth"/>
        <c:varyColors val="0"/>
        <c:ser>
          <c:idx val="2"/>
          <c:order val="0"/>
          <c:tx>
            <c:strRef>
              <c:f>Ejemplo!$E$846</c:f>
              <c:strCache>
                <c:ptCount val="1"/>
                <c:pt idx="0">
                  <c:v>f(x)=2x^3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Ejemplo!$B$847:$B$859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Ejemplo!$E$847:$E$859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Ejemplo!$F$846</c:f>
              <c:strCache>
                <c:ptCount val="1"/>
                <c:pt idx="0">
                  <c:v>f(x)=0,5x^3</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Ejemplo!$B$847:$B$859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Ejemplo!$F$847:$F$859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738642"/>
        <c:axId val="3780451"/>
      </c:scatterChart>
      <c:valAx>
        <c:axId val="37738642"/>
        <c:scaling>
          <c:orientation val="minMax"/>
        </c:scaling>
        <c:axPos val="b"/>
        <c:title>
          <c:tx>
            <c:rich>
              <a:bodyPr vert="horz" rot="0" anchor="ctr"/>
              <a:lstStyle/>
              <a:p>
                <a:pPr algn="ctr">
                  <a:defRPr/>
                </a:pPr>
                <a:r>
                  <a:rPr lang="en-US" cap="none" sz="10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780451"/>
        <c:crosses val="autoZero"/>
        <c:crossBetween val="midCat"/>
        <c:dispUnits/>
      </c:valAx>
      <c:valAx>
        <c:axId val="3780451"/>
        <c:scaling>
          <c:orientation val="minMax"/>
        </c:scaling>
        <c:axPos val="l"/>
        <c:title>
          <c:tx>
            <c:rich>
              <a:bodyPr vert="horz" rot="-5400000" anchor="ctr"/>
              <a:lstStyle/>
              <a:p>
                <a:pPr algn="ctr">
                  <a:defRPr/>
                </a:pPr>
                <a:r>
                  <a:rPr lang="en-US" cap="none" sz="100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773864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Funciones cúbicas de polinomios con dos elementos.</a:t>
            </a:r>
          </a:p>
        </c:rich>
      </c:tx>
      <c:layout/>
      <c:spPr>
        <a:noFill/>
        <a:ln>
          <a:noFill/>
        </a:ln>
      </c:spPr>
    </c:title>
    <c:plotArea>
      <c:layout/>
      <c:scatterChart>
        <c:scatterStyle val="smooth"/>
        <c:varyColors val="0"/>
        <c:ser>
          <c:idx val="0"/>
          <c:order val="0"/>
          <c:tx>
            <c:strRef>
              <c:f>Ejemplo!$C$866</c:f>
              <c:strCache>
                <c:ptCount val="1"/>
                <c:pt idx="0">
                  <c:v>f(x)=x^3+2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Ejemplo!$B$867:$B$879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Ejemplo!$C$867:$C$879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Ejemplo!$D$866</c:f>
              <c:strCache>
                <c:ptCount val="1"/>
                <c:pt idx="0">
                  <c:v>f(x)=x^3-2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Ejemplo!$B$867:$B$879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Ejemplo!$D$867:$D$879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0780764"/>
        <c:axId val="46704957"/>
      </c:scatterChart>
      <c:valAx>
        <c:axId val="20780764"/>
        <c:scaling>
          <c:orientation val="minMax"/>
        </c:scaling>
        <c:axPos val="b"/>
        <c:title>
          <c:tx>
            <c:rich>
              <a:bodyPr vert="horz" rot="0" anchor="ctr"/>
              <a:lstStyle/>
              <a:p>
                <a:pPr algn="ctr">
                  <a:defRPr/>
                </a:pPr>
                <a:r>
                  <a:rPr lang="en-US" cap="none" sz="9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6704957"/>
        <c:crosses val="autoZero"/>
        <c:crossBetween val="midCat"/>
        <c:dispUnits/>
      </c:valAx>
      <c:valAx>
        <c:axId val="46704957"/>
        <c:scaling>
          <c:orientation val="minMax"/>
        </c:scaling>
        <c:axPos val="l"/>
        <c:title>
          <c:tx>
            <c:rich>
              <a:bodyPr vert="horz" rot="-5400000" anchor="ctr"/>
              <a:lstStyle/>
              <a:p>
                <a:pPr algn="ctr">
                  <a:defRPr/>
                </a:pPr>
                <a:r>
                  <a:rPr lang="en-US" cap="none" sz="9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078076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Funciones cúbicas de un polinomio con dos unidades</a:t>
            </a:r>
          </a:p>
        </c:rich>
      </c:tx>
      <c:layout/>
      <c:spPr>
        <a:noFill/>
        <a:ln>
          <a:noFill/>
        </a:ln>
      </c:spPr>
    </c:title>
    <c:plotArea>
      <c:layout/>
      <c:scatterChart>
        <c:scatterStyle val="smooth"/>
        <c:varyColors val="0"/>
        <c:ser>
          <c:idx val="2"/>
          <c:order val="0"/>
          <c:tx>
            <c:strRef>
              <c:f>Ejemplo!$E$866</c:f>
              <c:strCache>
                <c:ptCount val="1"/>
                <c:pt idx="0">
                  <c:v>f(x)=(x+2)^3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Ejemplo!$B$867:$B$879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Ejemplo!$E$867:$E$879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Ejemplo!$F$866</c:f>
              <c:strCache>
                <c:ptCount val="1"/>
                <c:pt idx="0">
                  <c:v>f(x)=(x+2)^3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Ejemplo!$B$867:$B$879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Ejemplo!$F$867:$F$879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5855046"/>
        <c:axId val="60770743"/>
      </c:scatterChart>
      <c:valAx>
        <c:axId val="35855046"/>
        <c:scaling>
          <c:orientation val="minMax"/>
        </c:scaling>
        <c:axPos val="b"/>
        <c:title>
          <c:tx>
            <c:rich>
              <a:bodyPr vert="horz" rot="0" anchor="ctr"/>
              <a:lstStyle/>
              <a:p>
                <a:pPr algn="ctr">
                  <a:defRPr/>
                </a:pPr>
                <a:r>
                  <a:rPr lang="en-US" cap="none" sz="95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770743"/>
        <c:crosses val="autoZero"/>
        <c:crossBetween val="midCat"/>
        <c:dispUnits/>
      </c:valAx>
      <c:valAx>
        <c:axId val="60770743"/>
        <c:scaling>
          <c:orientation val="minMax"/>
        </c:scaling>
        <c:axPos val="l"/>
        <c:title>
          <c:tx>
            <c:rich>
              <a:bodyPr vert="horz" rot="-5400000" anchor="ctr"/>
              <a:lstStyle/>
              <a:p>
                <a:pPr algn="ctr">
                  <a:defRPr/>
                </a:pPr>
                <a:r>
                  <a:rPr lang="en-US" cap="none" sz="95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585504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Funciones de valor absoluto: polinomios de elemento.</a:t>
            </a:r>
          </a:p>
        </c:rich>
      </c:tx>
      <c:layout/>
      <c:spPr>
        <a:noFill/>
        <a:ln>
          <a:noFill/>
        </a:ln>
      </c:spPr>
    </c:title>
    <c:plotArea>
      <c:layout/>
      <c:scatterChart>
        <c:scatterStyle val="smooth"/>
        <c:varyColors val="0"/>
        <c:ser>
          <c:idx val="0"/>
          <c:order val="0"/>
          <c:tx>
            <c:strRef>
              <c:f>Ejemplo!$C$888</c:f>
              <c:strCache>
                <c:ptCount val="1"/>
                <c:pt idx="0">
                  <c:v>f(x)=!x!</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Ejemplo!$B$889:$B$901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Ejemplo!$C$889:$C$901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Ejemplo!$D$888</c:f>
              <c:strCache>
                <c:ptCount val="1"/>
                <c:pt idx="0">
                  <c:v>f(x)=-!x!</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Ejemplo!$B$889:$B$901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Ejemplo!$D$889:$D$901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8572496"/>
        <c:axId val="15928017"/>
      </c:scatterChart>
      <c:valAx>
        <c:axId val="8572496"/>
        <c:scaling>
          <c:orientation val="minMax"/>
        </c:scaling>
        <c:axPos val="b"/>
        <c:title>
          <c:tx>
            <c:rich>
              <a:bodyPr vert="horz" rot="0" anchor="ctr"/>
              <a:lstStyle/>
              <a:p>
                <a:pPr algn="ctr">
                  <a:defRPr/>
                </a:pPr>
                <a:r>
                  <a:rPr lang="en-US" cap="none" sz="105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5928017"/>
        <c:crosses val="autoZero"/>
        <c:crossBetween val="midCat"/>
        <c:dispUnits/>
      </c:valAx>
      <c:valAx>
        <c:axId val="15928017"/>
        <c:scaling>
          <c:orientation val="minMax"/>
        </c:scaling>
        <c:axPos val="l"/>
        <c:title>
          <c:tx>
            <c:rich>
              <a:bodyPr vert="horz" rot="-5400000" anchor="ctr"/>
              <a:lstStyle/>
              <a:p>
                <a:pPr algn="ctr">
                  <a:defRPr/>
                </a:pPr>
                <a:r>
                  <a:rPr lang="en-US" cap="none" sz="1050"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857249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Funciones de valor absoluto: polinomio con coeficiente.</a:t>
            </a:r>
          </a:p>
        </c:rich>
      </c:tx>
      <c:layout/>
      <c:spPr>
        <a:noFill/>
        <a:ln>
          <a:noFill/>
        </a:ln>
      </c:spPr>
    </c:title>
    <c:plotArea>
      <c:layout/>
      <c:scatterChart>
        <c:scatterStyle val="smooth"/>
        <c:varyColors val="0"/>
        <c:ser>
          <c:idx val="2"/>
          <c:order val="0"/>
          <c:tx>
            <c:strRef>
              <c:f>Ejemplo!$E$888</c:f>
              <c:strCache>
                <c:ptCount val="1"/>
                <c:pt idx="0">
                  <c:v>f(x)=-!2x!</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Ejemplo!$B$889:$B$901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Ejemplo!$E$889:$E$901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Ejemplo!$F$888</c:f>
              <c:strCache>
                <c:ptCount val="1"/>
                <c:pt idx="0">
                  <c:v>f(x)=-!0,5x!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Ejemplo!$B$889:$B$901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Ejemplo!$F$889:$F$901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9068922"/>
        <c:axId val="65668747"/>
      </c:scatterChart>
      <c:valAx>
        <c:axId val="49068922"/>
        <c:scaling>
          <c:orientation val="minMax"/>
        </c:scaling>
        <c:axPos val="b"/>
        <c:title>
          <c:tx>
            <c:rich>
              <a:bodyPr vert="horz" rot="0" anchor="ctr"/>
              <a:lstStyle/>
              <a:p>
                <a:pPr algn="ctr">
                  <a:defRPr/>
                </a:pPr>
                <a:r>
                  <a:rPr lang="en-US" cap="none" sz="9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668747"/>
        <c:crosses val="autoZero"/>
        <c:crossBetween val="midCat"/>
        <c:dispUnits/>
      </c:valAx>
      <c:valAx>
        <c:axId val="65668747"/>
        <c:scaling>
          <c:orientation val="minMax"/>
        </c:scaling>
        <c:axPos val="l"/>
        <c:title>
          <c:tx>
            <c:rich>
              <a:bodyPr vert="horz" rot="-5400000" anchor="ctr"/>
              <a:lstStyle/>
              <a:p>
                <a:pPr algn="ctr">
                  <a:defRPr/>
                </a:pPr>
                <a:r>
                  <a:rPr lang="en-US" cap="none" sz="9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906892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Gráfica D.</a:t>
            </a:r>
          </a:p>
        </c:rich>
      </c:tx>
      <c:layout/>
      <c:spPr>
        <a:noFill/>
        <a:ln>
          <a:noFill/>
        </a:ln>
      </c:spPr>
    </c:title>
    <c:plotArea>
      <c:layout/>
      <c:scatterChart>
        <c:scatterStyle val="smooth"/>
        <c:varyColors val="0"/>
        <c:ser>
          <c:idx val="0"/>
          <c:order val="0"/>
          <c:tx>
            <c:strRef>
              <c:f>Ejemplo!$B$81</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Ejemplo!$A$82:$A$98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Ejemplo!$B$82:$B$98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20583324"/>
        <c:axId val="38609917"/>
      </c:scatterChart>
      <c:valAx>
        <c:axId val="20583324"/>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8609917"/>
        <c:crosses val="autoZero"/>
        <c:crossBetween val="midCat"/>
        <c:dispUnits/>
      </c:valAx>
      <c:valAx>
        <c:axId val="38609917"/>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058332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Funciones de valor absoluto de funciones lineales de dos elemnetos</a:t>
            </a:r>
          </a:p>
        </c:rich>
      </c:tx>
      <c:layout/>
      <c:spPr>
        <a:noFill/>
        <a:ln>
          <a:noFill/>
        </a:ln>
      </c:spPr>
    </c:title>
    <c:plotArea>
      <c:layout/>
      <c:scatterChart>
        <c:scatterStyle val="smooth"/>
        <c:varyColors val="0"/>
        <c:ser>
          <c:idx val="0"/>
          <c:order val="0"/>
          <c:tx>
            <c:strRef>
              <c:f>Ejemplo!$C$908</c:f>
              <c:strCache>
                <c:ptCount val="1"/>
                <c:pt idx="0">
                  <c:v>f(x)=!x+2!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Ejemplo!$B$909:$B$921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Ejemplo!$C$909:$C$921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Ejemplo!$D$908</c:f>
              <c:strCache>
                <c:ptCount val="1"/>
                <c:pt idx="0">
                  <c:v>f(x)=!x-2!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Ejemplo!$B$909:$B$921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Ejemplo!$D$909:$D$921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8064068"/>
        <c:axId val="62191333"/>
      </c:scatterChart>
      <c:valAx>
        <c:axId val="8064068"/>
        <c:scaling>
          <c:orientation val="minMax"/>
        </c:scaling>
        <c:axPos val="b"/>
        <c:title>
          <c:tx>
            <c:rich>
              <a:bodyPr vert="horz" rot="0" anchor="ctr"/>
              <a:lstStyle/>
              <a:p>
                <a:pPr algn="ctr">
                  <a:defRPr/>
                </a:pPr>
                <a:r>
                  <a:rPr lang="en-US" cap="none" sz="102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191333"/>
        <c:crosses val="autoZero"/>
        <c:crossBetween val="midCat"/>
        <c:dispUnits/>
      </c:valAx>
      <c:valAx>
        <c:axId val="62191333"/>
        <c:scaling>
          <c:orientation val="minMax"/>
        </c:scaling>
        <c:axPos val="l"/>
        <c:title>
          <c:tx>
            <c:rich>
              <a:bodyPr vert="horz" rot="-5400000" anchor="ctr"/>
              <a:lstStyle/>
              <a:p>
                <a:pPr algn="ctr">
                  <a:defRPr/>
                </a:pPr>
                <a:r>
                  <a:rPr lang="en-US" cap="none" sz="102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806406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Funciones de valor absoluto de la variable en función lineal de dos elementos.</a:t>
            </a:r>
          </a:p>
        </c:rich>
      </c:tx>
      <c:layout/>
      <c:spPr>
        <a:noFill/>
        <a:ln>
          <a:noFill/>
        </a:ln>
      </c:spPr>
    </c:title>
    <c:plotArea>
      <c:layout/>
      <c:scatterChart>
        <c:scatterStyle val="smooth"/>
        <c:varyColors val="0"/>
        <c:ser>
          <c:idx val="2"/>
          <c:order val="0"/>
          <c:tx>
            <c:strRef>
              <c:f>Ejemplo!$E$908</c:f>
              <c:strCache>
                <c:ptCount val="1"/>
                <c:pt idx="0">
                  <c:v>f(x)=!x!+2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Ejemplo!$B$909:$B$921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Ejemplo!$E$909:$E$921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3"/>
          <c:order val="1"/>
          <c:tx>
            <c:strRef>
              <c:f>Ejemplo!$F$908</c:f>
              <c:strCache>
                <c:ptCount val="1"/>
                <c:pt idx="0">
                  <c:v>f(x)=!x!-2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Ejemplo!$B$909:$B$921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Ejemplo!$F$909:$F$921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6816686"/>
        <c:axId val="55129567"/>
      </c:scatterChart>
      <c:valAx>
        <c:axId val="66816686"/>
        <c:scaling>
          <c:orientation val="minMax"/>
        </c:scaling>
        <c:axPos val="b"/>
        <c:title>
          <c:tx>
            <c:rich>
              <a:bodyPr vert="horz" rot="0" anchor="ctr"/>
              <a:lstStyle/>
              <a:p>
                <a:pPr algn="ctr">
                  <a:defRPr/>
                </a:pPr>
                <a:r>
                  <a:rPr lang="en-US" cap="none" sz="9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5129567"/>
        <c:crosses val="autoZero"/>
        <c:crossBetween val="midCat"/>
        <c:dispUnits/>
      </c:valAx>
      <c:valAx>
        <c:axId val="55129567"/>
        <c:scaling>
          <c:orientation val="minMax"/>
        </c:scaling>
        <c:axPos val="l"/>
        <c:title>
          <c:tx>
            <c:rich>
              <a:bodyPr vert="horz" rot="-5400000" anchor="ctr"/>
              <a:lstStyle/>
              <a:p>
                <a:pPr algn="ctr">
                  <a:defRPr/>
                </a:pPr>
                <a:r>
                  <a:rPr lang="en-US" cap="none" sz="975" b="1" i="0" u="none" baseline="0">
                    <a:latin typeface="Arial"/>
                    <a:ea typeface="Arial"/>
                    <a:cs typeface="Arial"/>
                  </a:rPr>
                  <a:t>y; 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681668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1,4 Gráfico de una función lineal.</a:t>
            </a:r>
          </a:p>
        </c:rich>
      </c:tx>
      <c:layout/>
      <c:spPr>
        <a:noFill/>
        <a:ln>
          <a:noFill/>
        </a:ln>
      </c:spPr>
    </c:title>
    <c:plotArea>
      <c:layout/>
      <c:scatterChart>
        <c:scatterStyle val="smoothMarker"/>
        <c:varyColors val="0"/>
        <c:ser>
          <c:idx val="0"/>
          <c:order val="0"/>
          <c:tx>
            <c:strRef>
              <c:f>Ejemplo!$B$110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Ejemplo!$A$111:$A$120</c:f>
              <c:numCache>
                <c:ptCount val="10"/>
                <c:pt idx="0">
                  <c:v>0</c:v>
                </c:pt>
                <c:pt idx="1">
                  <c:v>0</c:v>
                </c:pt>
                <c:pt idx="2">
                  <c:v>0</c:v>
                </c:pt>
                <c:pt idx="3">
                  <c:v>0</c:v>
                </c:pt>
                <c:pt idx="4">
                  <c:v>0</c:v>
                </c:pt>
                <c:pt idx="5">
                  <c:v>0</c:v>
                </c:pt>
                <c:pt idx="6">
                  <c:v>0</c:v>
                </c:pt>
                <c:pt idx="7">
                  <c:v>0</c:v>
                </c:pt>
                <c:pt idx="8">
                  <c:v>0</c:v>
                </c:pt>
                <c:pt idx="9">
                  <c:v>0</c:v>
                </c:pt>
              </c:numCache>
            </c:numRef>
          </c:xVal>
          <c:yVal>
            <c:numRef>
              <c:f>Ejemplo!$B$111:$B$120</c:f>
              <c:numCache>
                <c:ptCount val="10"/>
                <c:pt idx="0">
                  <c:v>0</c:v>
                </c:pt>
                <c:pt idx="1">
                  <c:v>0</c:v>
                </c:pt>
                <c:pt idx="2">
                  <c:v>0</c:v>
                </c:pt>
                <c:pt idx="3">
                  <c:v>0</c:v>
                </c:pt>
                <c:pt idx="4">
                  <c:v>0</c:v>
                </c:pt>
                <c:pt idx="5">
                  <c:v>0</c:v>
                </c:pt>
                <c:pt idx="6">
                  <c:v>0</c:v>
                </c:pt>
                <c:pt idx="7">
                  <c:v>0</c:v>
                </c:pt>
                <c:pt idx="8">
                  <c:v>0</c:v>
                </c:pt>
                <c:pt idx="9">
                  <c:v>0</c:v>
                </c:pt>
              </c:numCache>
            </c:numRef>
          </c:yVal>
          <c:smooth val="1"/>
        </c:ser>
        <c:axId val="39502726"/>
        <c:axId val="8999031"/>
      </c:scatterChart>
      <c:valAx>
        <c:axId val="39502726"/>
        <c:scaling>
          <c:orientation val="minMax"/>
        </c:scaling>
        <c:axPos val="b"/>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8999031"/>
        <c:crosses val="autoZero"/>
        <c:crossBetween val="midCat"/>
        <c:dispUnits/>
      </c:valAx>
      <c:valAx>
        <c:axId val="8999031"/>
        <c:scaling>
          <c:orientation val="minMax"/>
        </c:scaling>
        <c:axPos val="l"/>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95027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1" u="none" baseline="0">
                <a:latin typeface="Arial"/>
                <a:ea typeface="Arial"/>
                <a:cs typeface="Arial"/>
              </a:rPr>
              <a:t>f(x)=0x+6</a:t>
            </a:r>
          </a:p>
        </c:rich>
      </c:tx>
      <c:layout/>
      <c:spPr>
        <a:noFill/>
        <a:ln>
          <a:noFill/>
        </a:ln>
      </c:spPr>
    </c:title>
    <c:plotArea>
      <c:layout/>
      <c:scatterChart>
        <c:scatterStyle val="smoothMarker"/>
        <c:varyColors val="0"/>
        <c:ser>
          <c:idx val="0"/>
          <c:order val="0"/>
          <c:tx>
            <c:strRef>
              <c:f>Ejemplo!$B$184</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Ejemplo!$A$185:$A$193</c:f>
              <c:numCache>
                <c:ptCount val="9"/>
                <c:pt idx="0">
                  <c:v>0</c:v>
                </c:pt>
                <c:pt idx="1">
                  <c:v>0</c:v>
                </c:pt>
                <c:pt idx="2">
                  <c:v>0</c:v>
                </c:pt>
                <c:pt idx="3">
                  <c:v>0</c:v>
                </c:pt>
                <c:pt idx="4">
                  <c:v>0</c:v>
                </c:pt>
                <c:pt idx="5">
                  <c:v>0</c:v>
                </c:pt>
                <c:pt idx="6">
                  <c:v>0</c:v>
                </c:pt>
                <c:pt idx="7">
                  <c:v>0</c:v>
                </c:pt>
                <c:pt idx="8">
                  <c:v>0</c:v>
                </c:pt>
              </c:numCache>
            </c:numRef>
          </c:xVal>
          <c:yVal>
            <c:numRef>
              <c:f>Ejemplo!$B$185:$B$193</c:f>
              <c:numCache>
                <c:ptCount val="9"/>
                <c:pt idx="0">
                  <c:v>0</c:v>
                </c:pt>
                <c:pt idx="1">
                  <c:v>0</c:v>
                </c:pt>
                <c:pt idx="2">
                  <c:v>0</c:v>
                </c:pt>
                <c:pt idx="3">
                  <c:v>0</c:v>
                </c:pt>
                <c:pt idx="4">
                  <c:v>0</c:v>
                </c:pt>
                <c:pt idx="5">
                  <c:v>0</c:v>
                </c:pt>
                <c:pt idx="6">
                  <c:v>0</c:v>
                </c:pt>
                <c:pt idx="7">
                  <c:v>0</c:v>
                </c:pt>
                <c:pt idx="8">
                  <c:v>0</c:v>
                </c:pt>
              </c:numCache>
            </c:numRef>
          </c:yVal>
          <c:smooth val="1"/>
        </c:ser>
        <c:axId val="33415952"/>
        <c:axId val="27876753"/>
      </c:scatterChart>
      <c:valAx>
        <c:axId val="33415952"/>
        <c:scaling>
          <c:orientation val="minMax"/>
        </c:scaling>
        <c:axPos val="b"/>
        <c:delete val="0"/>
        <c:numFmt formatCode="General" sourceLinked="1"/>
        <c:majorTickMark val="out"/>
        <c:minorTickMark val="none"/>
        <c:tickLblPos val="nextTo"/>
        <c:crossAx val="27876753"/>
        <c:crosses val="autoZero"/>
        <c:crossBetween val="midCat"/>
        <c:dispUnits/>
      </c:valAx>
      <c:valAx>
        <c:axId val="27876753"/>
        <c:scaling>
          <c:orientation val="minMax"/>
          <c:max val="12"/>
          <c:min val="-4"/>
        </c:scaling>
        <c:axPos val="l"/>
        <c:majorGridlines/>
        <c:delete val="0"/>
        <c:numFmt formatCode="General" sourceLinked="1"/>
        <c:majorTickMark val="out"/>
        <c:minorTickMark val="none"/>
        <c:tickLblPos val="nextTo"/>
        <c:crossAx val="3341595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x = 4.</a:t>
            </a:r>
          </a:p>
        </c:rich>
      </c:tx>
      <c:layout/>
      <c:spPr>
        <a:noFill/>
        <a:ln>
          <a:noFill/>
        </a:ln>
      </c:spPr>
    </c:title>
    <c:plotArea>
      <c:layout/>
      <c:scatterChart>
        <c:scatterStyle val="smoothMarker"/>
        <c:varyColors val="0"/>
        <c:ser>
          <c:idx val="0"/>
          <c:order val="0"/>
          <c:tx>
            <c:strRef>
              <c:f>Ejemplo!$B$200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Ejemplo!$A$201:$A$209</c:f>
              <c:numCache>
                <c:ptCount val="9"/>
                <c:pt idx="0">
                  <c:v>0</c:v>
                </c:pt>
                <c:pt idx="1">
                  <c:v>0</c:v>
                </c:pt>
                <c:pt idx="2">
                  <c:v>0</c:v>
                </c:pt>
                <c:pt idx="3">
                  <c:v>0</c:v>
                </c:pt>
                <c:pt idx="4">
                  <c:v>0</c:v>
                </c:pt>
                <c:pt idx="5">
                  <c:v>0</c:v>
                </c:pt>
                <c:pt idx="6">
                  <c:v>0</c:v>
                </c:pt>
                <c:pt idx="7">
                  <c:v>0</c:v>
                </c:pt>
                <c:pt idx="8">
                  <c:v>0</c:v>
                </c:pt>
              </c:numCache>
            </c:numRef>
          </c:xVal>
          <c:yVal>
            <c:numRef>
              <c:f>Ejemplo!$B$201:$B$209</c:f>
              <c:numCache>
                <c:ptCount val="9"/>
                <c:pt idx="0">
                  <c:v>0</c:v>
                </c:pt>
                <c:pt idx="1">
                  <c:v>0</c:v>
                </c:pt>
                <c:pt idx="2">
                  <c:v>0</c:v>
                </c:pt>
                <c:pt idx="3">
                  <c:v>0</c:v>
                </c:pt>
                <c:pt idx="4">
                  <c:v>0</c:v>
                </c:pt>
                <c:pt idx="5">
                  <c:v>0</c:v>
                </c:pt>
                <c:pt idx="6">
                  <c:v>0</c:v>
                </c:pt>
                <c:pt idx="7">
                  <c:v>0</c:v>
                </c:pt>
                <c:pt idx="8">
                  <c:v>0</c:v>
                </c:pt>
              </c:numCache>
            </c:numRef>
          </c:yVal>
          <c:smooth val="1"/>
        </c:ser>
        <c:axId val="2096186"/>
        <c:axId val="18834763"/>
      </c:scatterChart>
      <c:valAx>
        <c:axId val="2096186"/>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834763"/>
        <c:crosses val="autoZero"/>
        <c:crossBetween val="midCat"/>
        <c:dispUnits/>
      </c:valAx>
      <c:valAx>
        <c:axId val="18834763"/>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09618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t>f(x) = 4x - 1</a:t>
            </a:r>
          </a:p>
        </c:rich>
      </c:tx>
      <c:layout>
        <c:manualLayout>
          <c:xMode val="factor"/>
          <c:yMode val="factor"/>
          <c:x val="0.005"/>
          <c:y val="-0.00875"/>
        </c:manualLayout>
      </c:layout>
      <c:spPr>
        <a:noFill/>
        <a:ln>
          <a:noFill/>
        </a:ln>
      </c:spPr>
    </c:title>
    <c:plotArea>
      <c:layout>
        <c:manualLayout>
          <c:xMode val="edge"/>
          <c:yMode val="edge"/>
          <c:x val="0.0265"/>
          <c:y val="0.1625"/>
          <c:w val="0.94625"/>
          <c:h val="0.80425"/>
        </c:manualLayout>
      </c:layout>
      <c:scatterChart>
        <c:scatterStyle val="smoothMarker"/>
        <c:varyColors val="0"/>
        <c:ser>
          <c:idx val="0"/>
          <c:order val="0"/>
          <c:tx>
            <c:strRef>
              <c:f>Ejemplo!$B$168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Ejemplo!$A$169:$A$176</c:f>
              <c:numCache>
                <c:ptCount val="8"/>
                <c:pt idx="0">
                  <c:v>0</c:v>
                </c:pt>
                <c:pt idx="1">
                  <c:v>0</c:v>
                </c:pt>
                <c:pt idx="2">
                  <c:v>0</c:v>
                </c:pt>
                <c:pt idx="3">
                  <c:v>0</c:v>
                </c:pt>
                <c:pt idx="4">
                  <c:v>0</c:v>
                </c:pt>
                <c:pt idx="5">
                  <c:v>0</c:v>
                </c:pt>
                <c:pt idx="6">
                  <c:v>0</c:v>
                </c:pt>
                <c:pt idx="7">
                  <c:v>0</c:v>
                </c:pt>
              </c:numCache>
            </c:numRef>
          </c:xVal>
          <c:yVal>
            <c:numRef>
              <c:f>Ejemplo!$B$169:$B$176</c:f>
              <c:numCache>
                <c:ptCount val="8"/>
                <c:pt idx="0">
                  <c:v>0</c:v>
                </c:pt>
                <c:pt idx="1">
                  <c:v>0</c:v>
                </c:pt>
                <c:pt idx="2">
                  <c:v>0</c:v>
                </c:pt>
                <c:pt idx="3">
                  <c:v>0</c:v>
                </c:pt>
                <c:pt idx="4">
                  <c:v>0</c:v>
                </c:pt>
                <c:pt idx="5">
                  <c:v>0</c:v>
                </c:pt>
                <c:pt idx="6">
                  <c:v>0</c:v>
                </c:pt>
                <c:pt idx="7">
                  <c:v>0</c:v>
                </c:pt>
              </c:numCache>
            </c:numRef>
          </c:yVal>
          <c:smooth val="1"/>
        </c:ser>
        <c:axId val="34027780"/>
        <c:axId val="52961701"/>
      </c:scatterChart>
      <c:valAx>
        <c:axId val="34027780"/>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2961701"/>
        <c:crosses val="autoZero"/>
        <c:crossBetween val="midCat"/>
        <c:dispUnits/>
      </c:valAx>
      <c:valAx>
        <c:axId val="52961701"/>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402778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Función de grado 4 y 4 raices (soluciones).  </a:t>
            </a:r>
          </a:p>
        </c:rich>
      </c:tx>
      <c:layout>
        <c:manualLayout>
          <c:xMode val="factor"/>
          <c:yMode val="factor"/>
          <c:x val="-0.00625"/>
          <c:y val="-0.012"/>
        </c:manualLayout>
      </c:layout>
      <c:spPr>
        <a:noFill/>
        <a:ln>
          <a:noFill/>
        </a:ln>
      </c:spPr>
    </c:title>
    <c:plotArea>
      <c:layout>
        <c:manualLayout>
          <c:xMode val="edge"/>
          <c:yMode val="edge"/>
          <c:x val="0.08725"/>
          <c:y val="0.169"/>
          <c:w val="0.882"/>
          <c:h val="0.71425"/>
        </c:manualLayout>
      </c:layout>
      <c:scatterChart>
        <c:scatterStyle val="smoothMarker"/>
        <c:varyColors val="0"/>
        <c:ser>
          <c:idx val="0"/>
          <c:order val="0"/>
          <c:tx>
            <c:strRef>
              <c:f>Ejemplo!$B$222</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Ejemplo!$A$223:$A$231</c:f>
              <c:numCache>
                <c:ptCount val="9"/>
                <c:pt idx="0">
                  <c:v>0</c:v>
                </c:pt>
                <c:pt idx="1">
                  <c:v>0</c:v>
                </c:pt>
                <c:pt idx="2">
                  <c:v>0</c:v>
                </c:pt>
                <c:pt idx="3">
                  <c:v>0</c:v>
                </c:pt>
                <c:pt idx="4">
                  <c:v>0</c:v>
                </c:pt>
                <c:pt idx="5">
                  <c:v>0</c:v>
                </c:pt>
                <c:pt idx="6">
                  <c:v>0</c:v>
                </c:pt>
                <c:pt idx="7">
                  <c:v>0</c:v>
                </c:pt>
                <c:pt idx="8">
                  <c:v>0</c:v>
                </c:pt>
              </c:numCache>
            </c:numRef>
          </c:xVal>
          <c:yVal>
            <c:numRef>
              <c:f>Ejemplo!$B$223:$B$231</c:f>
              <c:numCache>
                <c:ptCount val="9"/>
                <c:pt idx="0">
                  <c:v>0</c:v>
                </c:pt>
                <c:pt idx="1">
                  <c:v>0</c:v>
                </c:pt>
                <c:pt idx="2">
                  <c:v>0</c:v>
                </c:pt>
                <c:pt idx="3">
                  <c:v>0</c:v>
                </c:pt>
                <c:pt idx="4">
                  <c:v>0</c:v>
                </c:pt>
                <c:pt idx="5">
                  <c:v>0</c:v>
                </c:pt>
                <c:pt idx="6">
                  <c:v>0</c:v>
                </c:pt>
                <c:pt idx="7">
                  <c:v>0</c:v>
                </c:pt>
                <c:pt idx="8">
                  <c:v>0</c:v>
                </c:pt>
              </c:numCache>
            </c:numRef>
          </c:yVal>
          <c:smooth val="1"/>
        </c:ser>
        <c:axId val="23946094"/>
        <c:axId val="42265759"/>
      </c:scatterChart>
      <c:valAx>
        <c:axId val="23946094"/>
        <c:scaling>
          <c:orientation val="minMax"/>
        </c:scaling>
        <c:axPos val="b"/>
        <c:title>
          <c:tx>
            <c:rich>
              <a:bodyPr vert="horz" rot="0" anchor="ctr"/>
              <a:lstStyle/>
              <a:p>
                <a:pPr algn="ctr">
                  <a:defRPr/>
                </a:pPr>
                <a:r>
                  <a:rPr lang="en-US" cap="none" sz="8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265759"/>
        <c:crosses val="autoZero"/>
        <c:crossBetween val="midCat"/>
        <c:dispUnits/>
      </c:valAx>
      <c:valAx>
        <c:axId val="42265759"/>
        <c:scaling>
          <c:orientation val="minMax"/>
        </c:scaling>
        <c:axPos val="l"/>
        <c:title>
          <c:tx>
            <c:rich>
              <a:bodyPr vert="horz" rot="-5400000" anchor="ctr"/>
              <a:lstStyle/>
              <a:p>
                <a:pPr algn="ctr">
                  <a:defRPr/>
                </a:pPr>
                <a:r>
                  <a:rPr lang="en-US" cap="none" sz="800" b="1" i="0" u="none" baseline="0">
                    <a:latin typeface="Arial"/>
                    <a:ea typeface="Arial"/>
                    <a:cs typeface="Arial"/>
                  </a:rPr>
                  <a:t>y;Rango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394609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3" /><Relationship Id="rId2" Type="http://schemas.openxmlformats.org/officeDocument/2006/relationships/hyperlink" Target="#D_03" /><Relationship Id="rId3" Type="http://schemas.openxmlformats.org/officeDocument/2006/relationships/hyperlink" Target="#D_04" /><Relationship Id="rId4" Type="http://schemas.openxmlformats.org/officeDocument/2006/relationships/hyperlink" Target="#D_21" /><Relationship Id="rId5" Type="http://schemas.openxmlformats.org/officeDocument/2006/relationships/hyperlink" Target="#D_05" /><Relationship Id="rId6" Type="http://schemas.openxmlformats.org/officeDocument/2006/relationships/hyperlink" Target="#D_08" /><Relationship Id="rId7" Type="http://schemas.openxmlformats.org/officeDocument/2006/relationships/hyperlink" Target="#D_12" /><Relationship Id="rId8" Type="http://schemas.openxmlformats.org/officeDocument/2006/relationships/hyperlink" Target="#D_33" /><Relationship Id="rId9" Type="http://schemas.openxmlformats.org/officeDocument/2006/relationships/hyperlink" Target="#D_26" /><Relationship Id="rId10" Type="http://schemas.openxmlformats.org/officeDocument/2006/relationships/hyperlink" Target="#D_30" /><Relationship Id="rId11" Type="http://schemas.openxmlformats.org/officeDocument/2006/relationships/hyperlink" Target="#D_31" /><Relationship Id="rId12" Type="http://schemas.openxmlformats.org/officeDocument/2006/relationships/hyperlink" Target="#D_35" /><Relationship Id="rId13" Type="http://schemas.openxmlformats.org/officeDocument/2006/relationships/hyperlink" Target="#D_37" /><Relationship Id="rId14" Type="http://schemas.openxmlformats.org/officeDocument/2006/relationships/image" Target="../media/image79.emf" /><Relationship Id="rId15" Type="http://schemas.openxmlformats.org/officeDocument/2006/relationships/hyperlink" Target="#I_01" /><Relationship Id="rId16" Type="http://schemas.openxmlformats.org/officeDocument/2006/relationships/hyperlink" Target="#I_01" /><Relationship Id="rId17" Type="http://schemas.openxmlformats.org/officeDocument/2006/relationships/image" Target="../media/image80.emf" /><Relationship Id="rId18" Type="http://schemas.openxmlformats.org/officeDocument/2006/relationships/hyperlink" Target="#Graficador_Res!A1" /><Relationship Id="rId19" Type="http://schemas.openxmlformats.org/officeDocument/2006/relationships/hyperlink" Target="#Graficador_Res!A1" /><Relationship Id="rId20" Type="http://schemas.openxmlformats.org/officeDocument/2006/relationships/image" Target="../media/image8.emf" /><Relationship Id="rId21" Type="http://schemas.openxmlformats.org/officeDocument/2006/relationships/hyperlink" Target="#Ejemplo!A1" /><Relationship Id="rId22" Type="http://schemas.openxmlformats.org/officeDocument/2006/relationships/hyperlink" Target="#Ejemplo!A1" /><Relationship Id="rId23" Type="http://schemas.openxmlformats.org/officeDocument/2006/relationships/image" Target="../media/image10.emf" /><Relationship Id="rId24" Type="http://schemas.openxmlformats.org/officeDocument/2006/relationships/hyperlink" Target="#Ejercicios!A1" /><Relationship Id="rId25" Type="http://schemas.openxmlformats.org/officeDocument/2006/relationships/hyperlink" Target="#Ejercicios!A1" /><Relationship Id="rId26" Type="http://schemas.openxmlformats.org/officeDocument/2006/relationships/image" Target="../media/image109.jpeg" /><Relationship Id="rId27" Type="http://schemas.openxmlformats.org/officeDocument/2006/relationships/image" Target="../media/image110.jpeg" /><Relationship Id="rId28" Type="http://schemas.openxmlformats.org/officeDocument/2006/relationships/image" Target="../media/image111.jpeg" /><Relationship Id="rId29" Type="http://schemas.openxmlformats.org/officeDocument/2006/relationships/image" Target="../media/image112.jpeg" /><Relationship Id="rId30" Type="http://schemas.openxmlformats.org/officeDocument/2006/relationships/image" Target="../media/image113.jpeg" /><Relationship Id="rId31" Type="http://schemas.openxmlformats.org/officeDocument/2006/relationships/image" Target="../media/image114.jpeg" /><Relationship Id="rId32" Type="http://schemas.openxmlformats.org/officeDocument/2006/relationships/image" Target="../media/image115.jpeg" /><Relationship Id="rId33" Type="http://schemas.openxmlformats.org/officeDocument/2006/relationships/image" Target="../media/image116.jpeg" /><Relationship Id="rId34" Type="http://schemas.openxmlformats.org/officeDocument/2006/relationships/image" Target="../media/image117.jpeg" /><Relationship Id="rId35" Type="http://schemas.openxmlformats.org/officeDocument/2006/relationships/image" Target="../media/image118.jpeg" /><Relationship Id="rId36" Type="http://schemas.openxmlformats.org/officeDocument/2006/relationships/image" Target="../media/image119.jpeg" /><Relationship Id="rId37" Type="http://schemas.openxmlformats.org/officeDocument/2006/relationships/image" Target="../media/image120.jpeg" /><Relationship Id="rId38" Type="http://schemas.openxmlformats.org/officeDocument/2006/relationships/image" Target="../media/image121.jpeg" /><Relationship Id="rId39" Type="http://schemas.openxmlformats.org/officeDocument/2006/relationships/image" Target="../media/image122.jpeg" /><Relationship Id="rId40" Type="http://schemas.openxmlformats.org/officeDocument/2006/relationships/image" Target="../media/image12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8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9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81.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82.emf" /><Relationship Id="rId8" Type="http://schemas.openxmlformats.org/officeDocument/2006/relationships/image" Target="../media/image14.emf" /><Relationship Id="rId9" Type="http://schemas.openxmlformats.org/officeDocument/2006/relationships/image" Target="../media/image89.emf" /><Relationship Id="rId10" Type="http://schemas.openxmlformats.org/officeDocument/2006/relationships/image" Target="../media/image92.emf" /><Relationship Id="rId11" Type="http://schemas.openxmlformats.org/officeDocument/2006/relationships/image" Target="../media/image20.emf" /><Relationship Id="rId12" Type="http://schemas.openxmlformats.org/officeDocument/2006/relationships/image" Target="../media/image21.emf" /><Relationship Id="rId13" Type="http://schemas.openxmlformats.org/officeDocument/2006/relationships/image" Target="../media/image24.emf" /><Relationship Id="rId14" Type="http://schemas.openxmlformats.org/officeDocument/2006/relationships/image" Target="../media/image26.emf" /><Relationship Id="rId15" Type="http://schemas.openxmlformats.org/officeDocument/2006/relationships/image" Target="../media/image94.emf" /><Relationship Id="rId16" Type="http://schemas.openxmlformats.org/officeDocument/2006/relationships/image" Target="../media/image97.emf" /><Relationship Id="rId17" Type="http://schemas.openxmlformats.org/officeDocument/2006/relationships/image" Target="../media/image99.emf" /><Relationship Id="rId18" Type="http://schemas.openxmlformats.org/officeDocument/2006/relationships/image" Target="../media/image100.emf" /><Relationship Id="rId19" Type="http://schemas.openxmlformats.org/officeDocument/2006/relationships/image" Target="../media/image104.emf" /><Relationship Id="rId20" Type="http://schemas.openxmlformats.org/officeDocument/2006/relationships/image" Target="../media/image107.emf" /><Relationship Id="rId21" Type="http://schemas.openxmlformats.org/officeDocument/2006/relationships/image" Target="../media/image42.emf" /><Relationship Id="rId22" Type="http://schemas.openxmlformats.org/officeDocument/2006/relationships/image" Target="../media/image43.emf" /><Relationship Id="rId23" Type="http://schemas.openxmlformats.org/officeDocument/2006/relationships/image" Target="../media/image44.emf" /><Relationship Id="rId24" Type="http://schemas.openxmlformats.org/officeDocument/2006/relationships/image" Target="../media/image45.emf" /><Relationship Id="rId25" Type="http://schemas.openxmlformats.org/officeDocument/2006/relationships/image" Target="../media/image46.emf" /><Relationship Id="rId26" Type="http://schemas.openxmlformats.org/officeDocument/2006/relationships/image" Target="../media/image53.emf" /><Relationship Id="rId27" Type="http://schemas.openxmlformats.org/officeDocument/2006/relationships/image" Target="../media/image56.emf" /><Relationship Id="rId28" Type="http://schemas.openxmlformats.org/officeDocument/2006/relationships/image" Target="../media/image57.emf" /><Relationship Id="rId29" Type="http://schemas.openxmlformats.org/officeDocument/2006/relationships/image" Target="../media/image58.emf" /><Relationship Id="rId30" Type="http://schemas.openxmlformats.org/officeDocument/2006/relationships/image" Target="../media/image59.emf" /><Relationship Id="rId31" Type="http://schemas.openxmlformats.org/officeDocument/2006/relationships/image" Target="../media/image62.emf" /><Relationship Id="rId32" Type="http://schemas.openxmlformats.org/officeDocument/2006/relationships/image" Target="../media/image63.emf" /><Relationship Id="rId33" Type="http://schemas.openxmlformats.org/officeDocument/2006/relationships/image" Target="../media/image61.emf" /><Relationship Id="rId34" Type="http://schemas.openxmlformats.org/officeDocument/2006/relationships/image" Target="../media/image60.emf" /><Relationship Id="rId35" Type="http://schemas.openxmlformats.org/officeDocument/2006/relationships/image" Target="../media/image65.emf" /><Relationship Id="rId36" Type="http://schemas.openxmlformats.org/officeDocument/2006/relationships/image" Target="../media/image66.emf" /><Relationship Id="rId37" Type="http://schemas.openxmlformats.org/officeDocument/2006/relationships/image" Target="../media/image67.emf" /><Relationship Id="rId38" Type="http://schemas.openxmlformats.org/officeDocument/2006/relationships/image" Target="../media/image69.emf" /><Relationship Id="rId39" Type="http://schemas.openxmlformats.org/officeDocument/2006/relationships/image" Target="../media/image70.emf" /><Relationship Id="rId40" Type="http://schemas.openxmlformats.org/officeDocument/2006/relationships/image" Target="../media/image72.emf" /><Relationship Id="rId41" Type="http://schemas.openxmlformats.org/officeDocument/2006/relationships/image" Target="../media/image73.emf" /><Relationship Id="rId42" Type="http://schemas.openxmlformats.org/officeDocument/2006/relationships/image" Target="../media/image71.emf" /><Relationship Id="rId43" Type="http://schemas.openxmlformats.org/officeDocument/2006/relationships/image" Target="../media/image75.emf" /><Relationship Id="rId44" Type="http://schemas.openxmlformats.org/officeDocument/2006/relationships/image" Target="../media/image108.emf" /><Relationship Id="rId45" Type="http://schemas.openxmlformats.org/officeDocument/2006/relationships/image" Target="../media/image12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6.emf" /></Relationships>
</file>

<file path=xl/drawings/_rels/drawing21.xml.rels><?xml version="1.0" encoding="utf-8" standalone="yes"?><Relationships xmlns="http://schemas.openxmlformats.org/package/2006/relationships"><Relationship Id="rId1" Type="http://schemas.openxmlformats.org/officeDocument/2006/relationships/image" Target="../media/image96.emf" /></Relationships>
</file>

<file path=xl/drawings/_rels/drawing26.xml.rels><?xml version="1.0" encoding="utf-8" standalone="yes"?><Relationships xmlns="http://schemas.openxmlformats.org/package/2006/relationships"><Relationship Id="rId1" Type="http://schemas.openxmlformats.org/officeDocument/2006/relationships/image" Target="../media/image8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89.emf" /></Relationships>
</file>

<file path=xl/drawings/_rels/drawing29.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5.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5.emf" /></Relationships>
</file>

<file path=xl/drawings/_rels/drawing3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57.emf" /></Relationships>
</file>

<file path=xl/drawings/_rels/drawing32.xml.rels><?xml version="1.0" encoding="utf-8" standalone="yes"?><Relationships xmlns="http://schemas.openxmlformats.org/package/2006/relationships"><Relationship Id="rId1" Type="http://schemas.openxmlformats.org/officeDocument/2006/relationships/image" Target="../media/image56.emf" /><Relationship Id="rId2" Type="http://schemas.openxmlformats.org/officeDocument/2006/relationships/image" Target="../media/image19.emf" /></Relationships>
</file>

<file path=xl/drawings/_rels/drawing33.xml.rels><?xml version="1.0" encoding="utf-8" standalone="yes"?><Relationships xmlns="http://schemas.openxmlformats.org/package/2006/relationships"><Relationship Id="rId1" Type="http://schemas.openxmlformats.org/officeDocument/2006/relationships/image" Target="../media/image58.emf" /><Relationship Id="rId2" Type="http://schemas.openxmlformats.org/officeDocument/2006/relationships/image" Target="../media/image59.emf" /></Relationships>
</file>

<file path=xl/drawings/_rels/drawing34.xml.rels><?xml version="1.0" encoding="utf-8" standalone="yes"?><Relationships xmlns="http://schemas.openxmlformats.org/package/2006/relationships"><Relationship Id="rId1" Type="http://schemas.openxmlformats.org/officeDocument/2006/relationships/image" Target="../media/image62.emf" /><Relationship Id="rId2" Type="http://schemas.openxmlformats.org/officeDocument/2006/relationships/image" Target="../media/image63.emf" /></Relationships>
</file>

<file path=xl/drawings/_rels/drawing35.xml.rels><?xml version="1.0" encoding="utf-8" standalone="yes"?><Relationships xmlns="http://schemas.openxmlformats.org/package/2006/relationships"><Relationship Id="rId1" Type="http://schemas.openxmlformats.org/officeDocument/2006/relationships/image" Target="../media/image61.emf" /><Relationship Id="rId2" Type="http://schemas.openxmlformats.org/officeDocument/2006/relationships/image" Target="../media/image60.emf" /></Relationships>
</file>

<file path=xl/drawings/_rels/drawing36.xml.rels><?xml version="1.0" encoding="utf-8" standalone="yes"?><Relationships xmlns="http://schemas.openxmlformats.org/package/2006/relationships"><Relationship Id="rId1" Type="http://schemas.openxmlformats.org/officeDocument/2006/relationships/image" Target="../media/image65.emf" /><Relationship Id="rId2" Type="http://schemas.openxmlformats.org/officeDocument/2006/relationships/image" Target="../media/image66.emf" /></Relationships>
</file>

<file path=xl/drawings/_rels/drawing37.xml.rels><?xml version="1.0" encoding="utf-8" standalone="yes"?><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67.emf" /></Relationships>
</file>

<file path=xl/drawings/_rels/drawing38.xml.rels><?xml version="1.0" encoding="utf-8" standalone="yes"?><Relationships xmlns="http://schemas.openxmlformats.org/package/2006/relationships"><Relationship Id="rId1" Type="http://schemas.openxmlformats.org/officeDocument/2006/relationships/image" Target="../media/image70.emf" /><Relationship Id="rId2" Type="http://schemas.openxmlformats.org/officeDocument/2006/relationships/image" Target="../media/image72.emf" /></Relationships>
</file>

<file path=xl/drawings/_rels/drawing39.xml.rels><?xml version="1.0" encoding="utf-8" standalone="yes"?><Relationships xmlns="http://schemas.openxmlformats.org/package/2006/relationships"><Relationship Id="rId1" Type="http://schemas.openxmlformats.org/officeDocument/2006/relationships/image" Target="../media/image73.emf" /><Relationship Id="rId2" Type="http://schemas.openxmlformats.org/officeDocument/2006/relationships/image" Target="../media/image7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40.xml.rels><?xml version="1.0" encoding="utf-8" standalone="yes"?><Relationships xmlns="http://schemas.openxmlformats.org/package/2006/relationships"><Relationship Id="rId1" Type="http://schemas.openxmlformats.org/officeDocument/2006/relationships/image" Target="../media/image75.emf" /><Relationship Id="rId2" Type="http://schemas.openxmlformats.org/officeDocument/2006/relationships/image" Target="../media/image108.emf" /></Relationships>
</file>

<file path=xl/drawings/_rels/drawing4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5.emf" /><Relationship Id="rId13" Type="http://schemas.openxmlformats.org/officeDocument/2006/relationships/image" Target="../media/image6.emf" /><Relationship Id="rId14" Type="http://schemas.openxmlformats.org/officeDocument/2006/relationships/image" Target="../media/image7.emf" /><Relationship Id="rId15" Type="http://schemas.openxmlformats.org/officeDocument/2006/relationships/chart" Target="/xl/charts/chart12.xml" /><Relationship Id="rId16" Type="http://schemas.openxmlformats.org/officeDocument/2006/relationships/image" Target="../media/image9.emf" /><Relationship Id="rId17" Type="http://schemas.openxmlformats.org/officeDocument/2006/relationships/chart" Target="/xl/charts/chart13.xml" /><Relationship Id="rId18" Type="http://schemas.openxmlformats.org/officeDocument/2006/relationships/chart" Target="/xl/charts/chart14.xml" /><Relationship Id="rId19" Type="http://schemas.openxmlformats.org/officeDocument/2006/relationships/chart" Target="/xl/charts/chart15.xml" /><Relationship Id="rId20" Type="http://schemas.openxmlformats.org/officeDocument/2006/relationships/image" Target="../media/image12.emf" /><Relationship Id="rId21" Type="http://schemas.openxmlformats.org/officeDocument/2006/relationships/chart" Target="/xl/charts/chart16.xml" /><Relationship Id="rId22" Type="http://schemas.openxmlformats.org/officeDocument/2006/relationships/chart" Target="/xl/charts/chart17.xml" /><Relationship Id="rId23" Type="http://schemas.openxmlformats.org/officeDocument/2006/relationships/image" Target="../media/image14.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chart" Target="/xl/charts/chart18.xml" /><Relationship Id="rId27" Type="http://schemas.openxmlformats.org/officeDocument/2006/relationships/image" Target="../media/image24.emf" /><Relationship Id="rId28" Type="http://schemas.openxmlformats.org/officeDocument/2006/relationships/chart" Target="/xl/charts/chart19.xml" /><Relationship Id="rId29" Type="http://schemas.openxmlformats.org/officeDocument/2006/relationships/image" Target="../media/image26.emf" /><Relationship Id="rId30" Type="http://schemas.openxmlformats.org/officeDocument/2006/relationships/chart" Target="/xl/charts/chart20.xml" /><Relationship Id="rId31" Type="http://schemas.openxmlformats.org/officeDocument/2006/relationships/image" Target="../media/image28.emf" /><Relationship Id="rId32" Type="http://schemas.openxmlformats.org/officeDocument/2006/relationships/image" Target="../media/image29.emf" /><Relationship Id="rId33" Type="http://schemas.openxmlformats.org/officeDocument/2006/relationships/image" Target="../media/image30.emf" /><Relationship Id="rId34" Type="http://schemas.openxmlformats.org/officeDocument/2006/relationships/chart" Target="/xl/charts/chart21.xml" /><Relationship Id="rId35" Type="http://schemas.openxmlformats.org/officeDocument/2006/relationships/image" Target="../media/image31.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chart" Target="/xl/charts/chart22.xml" /><Relationship Id="rId39" Type="http://schemas.openxmlformats.org/officeDocument/2006/relationships/image" Target="../media/image34.emf" /><Relationship Id="rId40" Type="http://schemas.openxmlformats.org/officeDocument/2006/relationships/image" Target="../media/image35.emf" /><Relationship Id="rId41" Type="http://schemas.openxmlformats.org/officeDocument/2006/relationships/chart" Target="/xl/charts/chart23.xml" /><Relationship Id="rId42" Type="http://schemas.openxmlformats.org/officeDocument/2006/relationships/chart" Target="/xl/charts/chart24.xml" /><Relationship Id="rId43" Type="http://schemas.openxmlformats.org/officeDocument/2006/relationships/chart" Target="/xl/charts/chart25.xml" /><Relationship Id="rId44" Type="http://schemas.openxmlformats.org/officeDocument/2006/relationships/image" Target="../media/image36.emf" /><Relationship Id="rId45" Type="http://schemas.openxmlformats.org/officeDocument/2006/relationships/image" Target="../media/image37.emf" /><Relationship Id="rId46" Type="http://schemas.openxmlformats.org/officeDocument/2006/relationships/image" Target="../media/image38.emf" /><Relationship Id="rId47" Type="http://schemas.openxmlformats.org/officeDocument/2006/relationships/image" Target="../media/image39.emf" /><Relationship Id="rId48" Type="http://schemas.openxmlformats.org/officeDocument/2006/relationships/image" Target="../media/image40.emf" /><Relationship Id="rId49" Type="http://schemas.openxmlformats.org/officeDocument/2006/relationships/image" Target="../media/image41.emf" /><Relationship Id="rId50" Type="http://schemas.openxmlformats.org/officeDocument/2006/relationships/chart" Target="/xl/charts/chart26.xml" /><Relationship Id="rId51" Type="http://schemas.openxmlformats.org/officeDocument/2006/relationships/image" Target="../media/image42.emf" /><Relationship Id="rId52" Type="http://schemas.openxmlformats.org/officeDocument/2006/relationships/image" Target="../media/image43.emf" /><Relationship Id="rId53" Type="http://schemas.openxmlformats.org/officeDocument/2006/relationships/image" Target="../media/image58.emf" /><Relationship Id="rId54" Type="http://schemas.openxmlformats.org/officeDocument/2006/relationships/image" Target="../media/image59.emf" /><Relationship Id="rId55" Type="http://schemas.openxmlformats.org/officeDocument/2006/relationships/image" Target="../media/image62.emf" /><Relationship Id="rId56" Type="http://schemas.openxmlformats.org/officeDocument/2006/relationships/image" Target="../media/image63.emf" /><Relationship Id="rId57" Type="http://schemas.openxmlformats.org/officeDocument/2006/relationships/image" Target="../media/image76.emf" /><Relationship Id="rId58" Type="http://schemas.openxmlformats.org/officeDocument/2006/relationships/image" Target="../media/image77.emf" /><Relationship Id="rId59" Type="http://schemas.openxmlformats.org/officeDocument/2006/relationships/image" Target="../media/image67.emf" /><Relationship Id="rId60" Type="http://schemas.openxmlformats.org/officeDocument/2006/relationships/image" Target="../media/image69.emf" /><Relationship Id="rId61" Type="http://schemas.openxmlformats.org/officeDocument/2006/relationships/image" Target="../media/image70.emf" /><Relationship Id="rId62" Type="http://schemas.openxmlformats.org/officeDocument/2006/relationships/image" Target="../media/image72.emf" /><Relationship Id="rId63" Type="http://schemas.openxmlformats.org/officeDocument/2006/relationships/image" Target="../media/image81.emf" /><Relationship Id="rId64" Type="http://schemas.openxmlformats.org/officeDocument/2006/relationships/chart" Target="/xl/charts/chart27.xml" /><Relationship Id="rId65" Type="http://schemas.openxmlformats.org/officeDocument/2006/relationships/image" Target="../media/image82.emf" /><Relationship Id="rId66" Type="http://schemas.openxmlformats.org/officeDocument/2006/relationships/image" Target="../media/image83.emf" /><Relationship Id="rId67" Type="http://schemas.openxmlformats.org/officeDocument/2006/relationships/image" Target="../media/image84.emf" /><Relationship Id="rId68" Type="http://schemas.openxmlformats.org/officeDocument/2006/relationships/image" Target="../media/image85.emf" /><Relationship Id="rId69" Type="http://schemas.openxmlformats.org/officeDocument/2006/relationships/image" Target="../media/image86.emf" /><Relationship Id="rId70" Type="http://schemas.openxmlformats.org/officeDocument/2006/relationships/image" Target="../media/image87.emf" /><Relationship Id="rId71" Type="http://schemas.openxmlformats.org/officeDocument/2006/relationships/image" Target="../media/image88.emf" /><Relationship Id="rId72" Type="http://schemas.openxmlformats.org/officeDocument/2006/relationships/chart" Target="/xl/charts/chart28.xml" /><Relationship Id="rId73" Type="http://schemas.openxmlformats.org/officeDocument/2006/relationships/image" Target="../media/image89.emf" /><Relationship Id="rId74" Type="http://schemas.openxmlformats.org/officeDocument/2006/relationships/image" Target="../media/image90.emf" /><Relationship Id="rId75" Type="http://schemas.openxmlformats.org/officeDocument/2006/relationships/image" Target="../media/image91.emf" /><Relationship Id="rId76" Type="http://schemas.openxmlformats.org/officeDocument/2006/relationships/image" Target="../media/image92.emf" /><Relationship Id="rId77" Type="http://schemas.openxmlformats.org/officeDocument/2006/relationships/image" Target="../media/image93.emf" /><Relationship Id="rId78" Type="http://schemas.openxmlformats.org/officeDocument/2006/relationships/chart" Target="/xl/charts/chart29.xml" /><Relationship Id="rId79" Type="http://schemas.openxmlformats.org/officeDocument/2006/relationships/image" Target="../media/image94.emf" /><Relationship Id="rId80" Type="http://schemas.openxmlformats.org/officeDocument/2006/relationships/image" Target="../media/image95.emf" /><Relationship Id="rId81" Type="http://schemas.openxmlformats.org/officeDocument/2006/relationships/image" Target="../media/image96.emf" /><Relationship Id="rId82" Type="http://schemas.openxmlformats.org/officeDocument/2006/relationships/image" Target="../media/image97.emf" /><Relationship Id="rId83" Type="http://schemas.openxmlformats.org/officeDocument/2006/relationships/image" Target="../media/image98.emf" /><Relationship Id="rId84" Type="http://schemas.openxmlformats.org/officeDocument/2006/relationships/image" Target="../media/image99.emf" /><Relationship Id="rId85" Type="http://schemas.openxmlformats.org/officeDocument/2006/relationships/image" Target="../media/image100.emf" /><Relationship Id="rId86" Type="http://schemas.openxmlformats.org/officeDocument/2006/relationships/image" Target="../media/image101.emf" /><Relationship Id="rId87" Type="http://schemas.openxmlformats.org/officeDocument/2006/relationships/image" Target="../media/image102.emf" /><Relationship Id="rId88" Type="http://schemas.openxmlformats.org/officeDocument/2006/relationships/image" Target="../media/image104.emf" /><Relationship Id="rId89" Type="http://schemas.openxmlformats.org/officeDocument/2006/relationships/image" Target="../media/image103.emf" /><Relationship Id="rId90" Type="http://schemas.openxmlformats.org/officeDocument/2006/relationships/image" Target="../media/image105.emf" /><Relationship Id="rId91" Type="http://schemas.openxmlformats.org/officeDocument/2006/relationships/image" Target="../media/image106.emf" /><Relationship Id="rId92" Type="http://schemas.openxmlformats.org/officeDocument/2006/relationships/image" Target="../media/image107.emf" /><Relationship Id="rId93" Type="http://schemas.openxmlformats.org/officeDocument/2006/relationships/chart" Target="/xl/charts/chart30.xml" /><Relationship Id="rId94" Type="http://schemas.openxmlformats.org/officeDocument/2006/relationships/image" Target="../media/image46.emf" /><Relationship Id="rId95" Type="http://schemas.openxmlformats.org/officeDocument/2006/relationships/image" Target="../media/image56.emf" /><Relationship Id="rId96" Type="http://schemas.openxmlformats.org/officeDocument/2006/relationships/image" Target="../media/image57.emf" /><Relationship Id="rId97" Type="http://schemas.openxmlformats.org/officeDocument/2006/relationships/image" Target="../media/image44.emf" /><Relationship Id="rId98" Type="http://schemas.openxmlformats.org/officeDocument/2006/relationships/image" Target="../media/image45.emf" /><Relationship Id="rId99" Type="http://schemas.openxmlformats.org/officeDocument/2006/relationships/chart" Target="/xl/charts/chart31.xml" /><Relationship Id="rId100" Type="http://schemas.openxmlformats.org/officeDocument/2006/relationships/chart" Target="/xl/charts/chart32.xml" /><Relationship Id="rId101" Type="http://schemas.openxmlformats.org/officeDocument/2006/relationships/chart" Target="/xl/charts/chart33.xml" /><Relationship Id="rId102" Type="http://schemas.openxmlformats.org/officeDocument/2006/relationships/image" Target="../media/image61.emf" /><Relationship Id="rId103" Type="http://schemas.openxmlformats.org/officeDocument/2006/relationships/image" Target="../media/image60.emf" /><Relationship Id="rId104" Type="http://schemas.openxmlformats.org/officeDocument/2006/relationships/image" Target="../media/image65.emf" /><Relationship Id="rId105" Type="http://schemas.openxmlformats.org/officeDocument/2006/relationships/image" Target="../media/image66.emf" /><Relationship Id="rId106" Type="http://schemas.openxmlformats.org/officeDocument/2006/relationships/chart" Target="/xl/charts/chart34.xml" /><Relationship Id="rId107" Type="http://schemas.openxmlformats.org/officeDocument/2006/relationships/chart" Target="/xl/charts/chart35.xml" /><Relationship Id="rId108" Type="http://schemas.openxmlformats.org/officeDocument/2006/relationships/chart" Target="/xl/charts/chart36.xml" /><Relationship Id="rId109" Type="http://schemas.openxmlformats.org/officeDocument/2006/relationships/chart" Target="/xl/charts/chart37.xml" /><Relationship Id="rId110" Type="http://schemas.openxmlformats.org/officeDocument/2006/relationships/image" Target="../media/image73.emf" /><Relationship Id="rId111" Type="http://schemas.openxmlformats.org/officeDocument/2006/relationships/image" Target="../media/image71.emf" /><Relationship Id="rId112" Type="http://schemas.openxmlformats.org/officeDocument/2006/relationships/image" Target="../media/image75.emf" /><Relationship Id="rId113" Type="http://schemas.openxmlformats.org/officeDocument/2006/relationships/chart" Target="/xl/charts/chart38.xml" /><Relationship Id="rId114" Type="http://schemas.openxmlformats.org/officeDocument/2006/relationships/chart" Target="/xl/charts/chart39.xml" /><Relationship Id="rId115" Type="http://schemas.openxmlformats.org/officeDocument/2006/relationships/image" Target="../media/image108.emf" /><Relationship Id="rId116" Type="http://schemas.openxmlformats.org/officeDocument/2006/relationships/chart" Target="/xl/charts/chart40.xml" /><Relationship Id="rId117" Type="http://schemas.openxmlformats.org/officeDocument/2006/relationships/chart" Target="/xl/charts/chart41.xml" /><Relationship Id="rId118" Type="http://schemas.openxmlformats.org/officeDocument/2006/relationships/image" Target="../media/image11.emf" /><Relationship Id="rId119" Type="http://schemas.openxmlformats.org/officeDocument/2006/relationships/image" Target="../media/image16.emf" /><Relationship Id="rId120" Type="http://schemas.openxmlformats.org/officeDocument/2006/relationships/image" Target="../media/image17.emf" /><Relationship Id="rId121" Type="http://schemas.openxmlformats.org/officeDocument/2006/relationships/image" Target="../media/image18.emf" /><Relationship Id="rId122" Type="http://schemas.openxmlformats.org/officeDocument/2006/relationships/image" Target="../media/image1.png" /><Relationship Id="rId123" Type="http://schemas.openxmlformats.org/officeDocument/2006/relationships/image" Target="../media/image19.emf" /><Relationship Id="rId124" Type="http://schemas.openxmlformats.org/officeDocument/2006/relationships/image" Target="../media/image126.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2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114300</xdr:rowOff>
    </xdr:from>
    <xdr:to>
      <xdr:col>2</xdr:col>
      <xdr:colOff>390525</xdr:colOff>
      <xdr:row>22</xdr:row>
      <xdr:rowOff>38100</xdr:rowOff>
    </xdr:to>
    <xdr:sp>
      <xdr:nvSpPr>
        <xdr:cNvPr id="1" name="AutoShape 20"/>
        <xdr:cNvSpPr>
          <a:spLocks/>
        </xdr:cNvSpPr>
      </xdr:nvSpPr>
      <xdr:spPr>
        <a:xfrm>
          <a:off x="114300" y="3028950"/>
          <a:ext cx="1800225" cy="571500"/>
        </a:xfrm>
        <a:prstGeom prst="bevel">
          <a:avLst/>
        </a:prstGeom>
        <a:solidFill>
          <a:srgbClr val="FF0000"/>
        </a:solidFill>
        <a:ln w="9525" cmpd="sng">
          <a:solidFill>
            <a:srgbClr val="FF6600"/>
          </a:solidFill>
          <a:headEnd type="none"/>
          <a:tailEnd type="none"/>
        </a:ln>
      </xdr:spPr>
      <xdr:txBody>
        <a:bodyPr vertOverflow="clip" wrap="square"/>
        <a:p>
          <a:pPr algn="ctr">
            <a:defRPr/>
          </a:pPr>
          <a:r>
            <a:rPr lang="en-US" cap="none" sz="1600" b="1" i="0" u="none" baseline="0">
              <a:solidFill>
                <a:srgbClr val="FFFF00"/>
              </a:solidFill>
              <a:latin typeface="Arial"/>
              <a:ea typeface="Arial"/>
              <a:cs typeface="Arial"/>
            </a:rPr>
            <a:t>Hoja Ejercicios</a:t>
          </a:r>
        </a:p>
      </xdr:txBody>
    </xdr:sp>
    <xdr:clientData/>
  </xdr:twoCellAnchor>
  <xdr:twoCellAnchor>
    <xdr:from>
      <xdr:col>0</xdr:col>
      <xdr:colOff>9525</xdr:colOff>
      <xdr:row>0</xdr:row>
      <xdr:rowOff>133350</xdr:rowOff>
    </xdr:from>
    <xdr:to>
      <xdr:col>10</xdr:col>
      <xdr:colOff>752475</xdr:colOff>
      <xdr:row>22</xdr:row>
      <xdr:rowOff>0</xdr:rowOff>
    </xdr:to>
    <xdr:sp>
      <xdr:nvSpPr>
        <xdr:cNvPr id="2" name="Rectangle 1"/>
        <xdr:cNvSpPr>
          <a:spLocks/>
        </xdr:cNvSpPr>
      </xdr:nvSpPr>
      <xdr:spPr>
        <a:xfrm>
          <a:off x="9525" y="133350"/>
          <a:ext cx="8362950" cy="3429000"/>
        </a:xfrm>
        <a:prstGeom prst="rect">
          <a:avLst/>
        </a:prstGeom>
        <a:gradFill rotWithShape="1">
          <a:gsLst>
            <a:gs pos="0">
              <a:srgbClr val="FFFF00"/>
            </a:gs>
            <a:gs pos="100000">
              <a:srgbClr val="FFFFCC"/>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0</xdr:row>
      <xdr:rowOff>114300</xdr:rowOff>
    </xdr:from>
    <xdr:to>
      <xdr:col>10</xdr:col>
      <xdr:colOff>590550</xdr:colOff>
      <xdr:row>5</xdr:row>
      <xdr:rowOff>104775</xdr:rowOff>
    </xdr:to>
    <xdr:sp>
      <xdr:nvSpPr>
        <xdr:cNvPr id="3" name="Rectangle 2"/>
        <xdr:cNvSpPr>
          <a:spLocks/>
        </xdr:cNvSpPr>
      </xdr:nvSpPr>
      <xdr:spPr>
        <a:xfrm>
          <a:off x="2095500" y="114300"/>
          <a:ext cx="6115050" cy="800100"/>
        </a:xfrm>
        <a:prstGeom prst="roundRect">
          <a:avLst/>
        </a:prstGeom>
        <a:blipFill>
          <a:blip r:embed="rId26"/>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Cursos Programados: Precálculo
Funciones</a:t>
          </a:r>
        </a:p>
      </xdr:txBody>
    </xdr:sp>
    <xdr:clientData/>
  </xdr:twoCellAnchor>
  <xdr:twoCellAnchor>
    <xdr:from>
      <xdr:col>2</xdr:col>
      <xdr:colOff>619125</xdr:colOff>
      <xdr:row>6</xdr:row>
      <xdr:rowOff>76200</xdr:rowOff>
    </xdr:from>
    <xdr:to>
      <xdr:col>10</xdr:col>
      <xdr:colOff>590550</xdr:colOff>
      <xdr:row>7</xdr:row>
      <xdr:rowOff>95250</xdr:rowOff>
    </xdr:to>
    <xdr:sp>
      <xdr:nvSpPr>
        <xdr:cNvPr id="4" name="TextBox 3">
          <a:hlinkClick r:id="rId1"/>
        </xdr:cNvPr>
        <xdr:cNvSpPr txBox="1">
          <a:spLocks noChangeArrowheads="1"/>
        </xdr:cNvSpPr>
      </xdr:nvSpPr>
      <xdr:spPr>
        <a:xfrm>
          <a:off x="2143125" y="1047750"/>
          <a:ext cx="6067425" cy="180975"/>
        </a:xfrm>
        <a:prstGeom prst="rect">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D_03. Definición de Funciones y La Prueba de la Línea Vertical.</a:t>
          </a:r>
        </a:p>
      </xdr:txBody>
    </xdr:sp>
    <xdr:clientData/>
  </xdr:twoCellAnchor>
  <xdr:twoCellAnchor>
    <xdr:from>
      <xdr:col>2</xdr:col>
      <xdr:colOff>619125</xdr:colOff>
      <xdr:row>7</xdr:row>
      <xdr:rowOff>114300</xdr:rowOff>
    </xdr:from>
    <xdr:to>
      <xdr:col>10</xdr:col>
      <xdr:colOff>590550</xdr:colOff>
      <xdr:row>8</xdr:row>
      <xdr:rowOff>133350</xdr:rowOff>
    </xdr:to>
    <xdr:sp>
      <xdr:nvSpPr>
        <xdr:cNvPr id="5" name="TextBox 4">
          <a:hlinkClick r:id="rId2"/>
        </xdr:cNvPr>
        <xdr:cNvSpPr txBox="1">
          <a:spLocks noChangeArrowheads="1"/>
        </xdr:cNvSpPr>
      </xdr:nvSpPr>
      <xdr:spPr>
        <a:xfrm>
          <a:off x="2143125" y="1247775"/>
          <a:ext cx="6067425" cy="180975"/>
        </a:xfrm>
        <a:prstGeom prst="rect">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7</xdr:row>
      <xdr:rowOff>123825</xdr:rowOff>
    </xdr:from>
    <xdr:to>
      <xdr:col>10</xdr:col>
      <xdr:colOff>590550</xdr:colOff>
      <xdr:row>8</xdr:row>
      <xdr:rowOff>142875</xdr:rowOff>
    </xdr:to>
    <xdr:sp>
      <xdr:nvSpPr>
        <xdr:cNvPr id="6" name="TextBox 5">
          <a:hlinkClick r:id="rId3"/>
        </xdr:cNvPr>
        <xdr:cNvSpPr txBox="1">
          <a:spLocks noChangeArrowheads="1"/>
        </xdr:cNvSpPr>
      </xdr:nvSpPr>
      <xdr:spPr>
        <a:xfrm>
          <a:off x="2143125" y="1257300"/>
          <a:ext cx="6067425" cy="180975"/>
        </a:xfrm>
        <a:prstGeom prst="rect">
          <a:avLst/>
        </a:prstGeom>
        <a:blipFill>
          <a:blip r:embed="rId2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D_04. Las funciones lineales.</a:t>
          </a:r>
        </a:p>
      </xdr:txBody>
    </xdr:sp>
    <xdr:clientData/>
  </xdr:twoCellAnchor>
  <xdr:twoCellAnchor>
    <xdr:from>
      <xdr:col>2</xdr:col>
      <xdr:colOff>628650</xdr:colOff>
      <xdr:row>12</xdr:row>
      <xdr:rowOff>133350</xdr:rowOff>
    </xdr:from>
    <xdr:to>
      <xdr:col>10</xdr:col>
      <xdr:colOff>600075</xdr:colOff>
      <xdr:row>13</xdr:row>
      <xdr:rowOff>152400</xdr:rowOff>
    </xdr:to>
    <xdr:sp>
      <xdr:nvSpPr>
        <xdr:cNvPr id="7" name="TextBox 6">
          <a:hlinkClick r:id="rId4"/>
        </xdr:cNvPr>
        <xdr:cNvSpPr txBox="1">
          <a:spLocks noChangeArrowheads="1"/>
        </xdr:cNvSpPr>
      </xdr:nvSpPr>
      <xdr:spPr>
        <a:xfrm>
          <a:off x="2152650" y="2076450"/>
          <a:ext cx="6067425" cy="180975"/>
        </a:xfrm>
        <a:prstGeom prst="rect">
          <a:avLst/>
        </a:prstGeom>
        <a:blipFill>
          <a:blip r:embed="rId3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D_21. Las Funciones Racionales.</a:t>
          </a:r>
        </a:p>
      </xdr:txBody>
    </xdr:sp>
    <xdr:clientData/>
  </xdr:twoCellAnchor>
  <xdr:twoCellAnchor>
    <xdr:from>
      <xdr:col>2</xdr:col>
      <xdr:colOff>628650</xdr:colOff>
      <xdr:row>9</xdr:row>
      <xdr:rowOff>9525</xdr:rowOff>
    </xdr:from>
    <xdr:to>
      <xdr:col>10</xdr:col>
      <xdr:colOff>600075</xdr:colOff>
      <xdr:row>10</xdr:row>
      <xdr:rowOff>28575</xdr:rowOff>
    </xdr:to>
    <xdr:sp>
      <xdr:nvSpPr>
        <xdr:cNvPr id="8" name="TextBox 7">
          <a:hlinkClick r:id="rId5"/>
        </xdr:cNvPr>
        <xdr:cNvSpPr txBox="1">
          <a:spLocks noChangeArrowheads="1"/>
        </xdr:cNvSpPr>
      </xdr:nvSpPr>
      <xdr:spPr>
        <a:xfrm>
          <a:off x="2152650" y="1466850"/>
          <a:ext cx="6067425" cy="180975"/>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D_05. La distancia y el punto medio</a:t>
          </a:r>
        </a:p>
      </xdr:txBody>
    </xdr:sp>
    <xdr:clientData/>
  </xdr:twoCellAnchor>
  <xdr:twoCellAnchor>
    <xdr:from>
      <xdr:col>2</xdr:col>
      <xdr:colOff>628650</xdr:colOff>
      <xdr:row>10</xdr:row>
      <xdr:rowOff>57150</xdr:rowOff>
    </xdr:from>
    <xdr:to>
      <xdr:col>10</xdr:col>
      <xdr:colOff>600075</xdr:colOff>
      <xdr:row>11</xdr:row>
      <xdr:rowOff>76200</xdr:rowOff>
    </xdr:to>
    <xdr:sp>
      <xdr:nvSpPr>
        <xdr:cNvPr id="9" name="TextBox 8">
          <a:hlinkClick r:id="rId6"/>
        </xdr:cNvPr>
        <xdr:cNvSpPr txBox="1">
          <a:spLocks noChangeArrowheads="1"/>
        </xdr:cNvSpPr>
      </xdr:nvSpPr>
      <xdr:spPr>
        <a:xfrm>
          <a:off x="2152650" y="1676400"/>
          <a:ext cx="6067425" cy="180975"/>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D_08. Los ceros en una función lineal</a:t>
          </a:r>
        </a:p>
      </xdr:txBody>
    </xdr:sp>
    <xdr:clientData/>
  </xdr:twoCellAnchor>
  <xdr:twoCellAnchor>
    <xdr:from>
      <xdr:col>2</xdr:col>
      <xdr:colOff>628650</xdr:colOff>
      <xdr:row>11</xdr:row>
      <xdr:rowOff>95250</xdr:rowOff>
    </xdr:from>
    <xdr:to>
      <xdr:col>10</xdr:col>
      <xdr:colOff>600075</xdr:colOff>
      <xdr:row>12</xdr:row>
      <xdr:rowOff>114300</xdr:rowOff>
    </xdr:to>
    <xdr:sp>
      <xdr:nvSpPr>
        <xdr:cNvPr id="10" name="TextBox 9">
          <a:hlinkClick r:id="rId7"/>
        </xdr:cNvPr>
        <xdr:cNvSpPr txBox="1">
          <a:spLocks noChangeArrowheads="1"/>
        </xdr:cNvSpPr>
      </xdr:nvSpPr>
      <xdr:spPr>
        <a:xfrm>
          <a:off x="2152650" y="1876425"/>
          <a:ext cx="6067425" cy="180975"/>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D_12. Las funciones cuadráticas..</a:t>
          </a:r>
        </a:p>
      </xdr:txBody>
    </xdr:sp>
    <xdr:clientData/>
  </xdr:twoCellAnchor>
  <xdr:twoCellAnchor>
    <xdr:from>
      <xdr:col>2</xdr:col>
      <xdr:colOff>638175</xdr:colOff>
      <xdr:row>17</xdr:row>
      <xdr:rowOff>123825</xdr:rowOff>
    </xdr:from>
    <xdr:to>
      <xdr:col>10</xdr:col>
      <xdr:colOff>609600</xdr:colOff>
      <xdr:row>18</xdr:row>
      <xdr:rowOff>142875</xdr:rowOff>
    </xdr:to>
    <xdr:sp>
      <xdr:nvSpPr>
        <xdr:cNvPr id="11" name="TextBox 11">
          <a:hlinkClick r:id="rId8"/>
        </xdr:cNvPr>
        <xdr:cNvSpPr txBox="1">
          <a:spLocks noChangeArrowheads="1"/>
        </xdr:cNvSpPr>
      </xdr:nvSpPr>
      <xdr:spPr>
        <a:xfrm>
          <a:off x="2162175" y="2876550"/>
          <a:ext cx="6067425" cy="180975"/>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D_33. Las funciones cuadráticas o parabólicas y lineales de un elemento.</a:t>
          </a:r>
        </a:p>
      </xdr:txBody>
    </xdr:sp>
    <xdr:clientData/>
  </xdr:twoCellAnchor>
  <xdr:twoCellAnchor>
    <xdr:from>
      <xdr:col>2</xdr:col>
      <xdr:colOff>628650</xdr:colOff>
      <xdr:row>14</xdr:row>
      <xdr:rowOff>9525</xdr:rowOff>
    </xdr:from>
    <xdr:to>
      <xdr:col>10</xdr:col>
      <xdr:colOff>600075</xdr:colOff>
      <xdr:row>15</xdr:row>
      <xdr:rowOff>28575</xdr:rowOff>
    </xdr:to>
    <xdr:sp>
      <xdr:nvSpPr>
        <xdr:cNvPr id="12" name="TextBox 12">
          <a:hlinkClick r:id="rId9"/>
        </xdr:cNvPr>
        <xdr:cNvSpPr txBox="1">
          <a:spLocks noChangeArrowheads="1"/>
        </xdr:cNvSpPr>
      </xdr:nvSpPr>
      <xdr:spPr>
        <a:xfrm>
          <a:off x="2152650" y="2276475"/>
          <a:ext cx="6067425" cy="180975"/>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D_26. Operaciones con funciones: La Suma.</a:t>
          </a:r>
        </a:p>
      </xdr:txBody>
    </xdr:sp>
    <xdr:clientData/>
  </xdr:twoCellAnchor>
  <xdr:twoCellAnchor>
    <xdr:from>
      <xdr:col>2</xdr:col>
      <xdr:colOff>638175</xdr:colOff>
      <xdr:row>15</xdr:row>
      <xdr:rowOff>47625</xdr:rowOff>
    </xdr:from>
    <xdr:to>
      <xdr:col>10</xdr:col>
      <xdr:colOff>609600</xdr:colOff>
      <xdr:row>16</xdr:row>
      <xdr:rowOff>66675</xdr:rowOff>
    </xdr:to>
    <xdr:sp>
      <xdr:nvSpPr>
        <xdr:cNvPr id="13" name="TextBox 13">
          <a:hlinkClick r:id="rId10"/>
        </xdr:cNvPr>
        <xdr:cNvSpPr txBox="1">
          <a:spLocks noChangeArrowheads="1"/>
        </xdr:cNvSpPr>
      </xdr:nvSpPr>
      <xdr:spPr>
        <a:xfrm>
          <a:off x="2162175" y="2476500"/>
          <a:ext cx="6067425" cy="180975"/>
        </a:xfrm>
        <a:prstGeom prst="rect">
          <a:avLst/>
        </a:prstGeom>
        <a:blipFill>
          <a:blip r:embed="rId3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D_30. Composición de funciones.</a:t>
          </a:r>
        </a:p>
      </xdr:txBody>
    </xdr:sp>
    <xdr:clientData/>
  </xdr:twoCellAnchor>
  <xdr:twoCellAnchor>
    <xdr:from>
      <xdr:col>2</xdr:col>
      <xdr:colOff>638175</xdr:colOff>
      <xdr:row>16</xdr:row>
      <xdr:rowOff>85725</xdr:rowOff>
    </xdr:from>
    <xdr:to>
      <xdr:col>10</xdr:col>
      <xdr:colOff>609600</xdr:colOff>
      <xdr:row>17</xdr:row>
      <xdr:rowOff>104775</xdr:rowOff>
    </xdr:to>
    <xdr:sp>
      <xdr:nvSpPr>
        <xdr:cNvPr id="14" name="TextBox 14">
          <a:hlinkClick r:id="rId11"/>
        </xdr:cNvPr>
        <xdr:cNvSpPr txBox="1">
          <a:spLocks noChangeArrowheads="1"/>
        </xdr:cNvSpPr>
      </xdr:nvSpPr>
      <xdr:spPr>
        <a:xfrm>
          <a:off x="2162175" y="2676525"/>
          <a:ext cx="6067425" cy="180975"/>
        </a:xfrm>
        <a:prstGeom prst="rect">
          <a:avLst/>
        </a:prstGeom>
        <a:blipFill>
          <a:blip r:embed="rId3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D_31. Funciones inversas.</a:t>
          </a:r>
        </a:p>
      </xdr:txBody>
    </xdr:sp>
    <xdr:clientData/>
  </xdr:twoCellAnchor>
  <xdr:twoCellAnchor>
    <xdr:from>
      <xdr:col>2</xdr:col>
      <xdr:colOff>638175</xdr:colOff>
      <xdr:row>19</xdr:row>
      <xdr:rowOff>0</xdr:rowOff>
    </xdr:from>
    <xdr:to>
      <xdr:col>10</xdr:col>
      <xdr:colOff>609600</xdr:colOff>
      <xdr:row>20</xdr:row>
      <xdr:rowOff>19050</xdr:rowOff>
    </xdr:to>
    <xdr:sp>
      <xdr:nvSpPr>
        <xdr:cNvPr id="15" name="TextBox 16">
          <a:hlinkClick r:id="rId12"/>
        </xdr:cNvPr>
        <xdr:cNvSpPr txBox="1">
          <a:spLocks noChangeArrowheads="1"/>
        </xdr:cNvSpPr>
      </xdr:nvSpPr>
      <xdr:spPr>
        <a:xfrm>
          <a:off x="2162175" y="3076575"/>
          <a:ext cx="6067425" cy="180975"/>
        </a:xfrm>
        <a:prstGeom prst="rect">
          <a:avLst/>
        </a:prstGeom>
        <a:blipFill>
          <a:blip r:embed="rId3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D_35. Funciones cúbicas: polinomio de un elemento y con coeficientes.</a:t>
          </a:r>
        </a:p>
      </xdr:txBody>
    </xdr:sp>
    <xdr:clientData/>
  </xdr:twoCellAnchor>
  <xdr:twoCellAnchor>
    <xdr:from>
      <xdr:col>2</xdr:col>
      <xdr:colOff>638175</xdr:colOff>
      <xdr:row>20</xdr:row>
      <xdr:rowOff>38100</xdr:rowOff>
    </xdr:from>
    <xdr:to>
      <xdr:col>10</xdr:col>
      <xdr:colOff>609600</xdr:colOff>
      <xdr:row>21</xdr:row>
      <xdr:rowOff>57150</xdr:rowOff>
    </xdr:to>
    <xdr:sp>
      <xdr:nvSpPr>
        <xdr:cNvPr id="16" name="TextBox 17">
          <a:hlinkClick r:id="rId13"/>
        </xdr:cNvPr>
        <xdr:cNvSpPr txBox="1">
          <a:spLocks noChangeArrowheads="1"/>
        </xdr:cNvSpPr>
      </xdr:nvSpPr>
      <xdr:spPr>
        <a:xfrm>
          <a:off x="2162175" y="3276600"/>
          <a:ext cx="6067425" cy="180975"/>
        </a:xfrm>
        <a:prstGeom prst="rect">
          <a:avLst/>
        </a:prstGeom>
        <a:blipFill>
          <a:blip r:embed="rId3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D_37. Familia de funciones de valor absoluto: funciones lineales de un elemento.</a:t>
          </a:r>
        </a:p>
      </xdr:txBody>
    </xdr:sp>
    <xdr:clientData/>
  </xdr:twoCellAnchor>
  <xdr:twoCellAnchor>
    <xdr:from>
      <xdr:col>0</xdr:col>
      <xdr:colOff>85725</xdr:colOff>
      <xdr:row>0</xdr:row>
      <xdr:rowOff>123825</xdr:rowOff>
    </xdr:from>
    <xdr:to>
      <xdr:col>2</xdr:col>
      <xdr:colOff>476250</xdr:colOff>
      <xdr:row>5</xdr:row>
      <xdr:rowOff>114300</xdr:rowOff>
    </xdr:to>
    <xdr:sp>
      <xdr:nvSpPr>
        <xdr:cNvPr id="17" name="Rectangle 19"/>
        <xdr:cNvSpPr>
          <a:spLocks/>
        </xdr:cNvSpPr>
      </xdr:nvSpPr>
      <xdr:spPr>
        <a:xfrm>
          <a:off x="85725" y="123825"/>
          <a:ext cx="1914525" cy="800100"/>
        </a:xfrm>
        <a:prstGeom prst="roundRect">
          <a:avLst/>
        </a:prstGeom>
        <a:blipFill>
          <a:blip r:embed="rId40"/>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Módulo:
Matemáticas</a:t>
          </a:r>
        </a:p>
      </xdr:txBody>
    </xdr:sp>
    <xdr:clientData/>
  </xdr:twoCellAnchor>
  <xdr:twoCellAnchor editAs="oneCell">
    <xdr:from>
      <xdr:col>0</xdr:col>
      <xdr:colOff>190500</xdr:colOff>
      <xdr:row>6</xdr:row>
      <xdr:rowOff>85725</xdr:rowOff>
    </xdr:from>
    <xdr:to>
      <xdr:col>2</xdr:col>
      <xdr:colOff>485775</xdr:colOff>
      <xdr:row>10</xdr:row>
      <xdr:rowOff>28575</xdr:rowOff>
    </xdr:to>
    <xdr:pic>
      <xdr:nvPicPr>
        <xdr:cNvPr id="18" name="Picture 22">
          <a:hlinkClick r:id="rId16"/>
        </xdr:cNvPr>
        <xdr:cNvPicPr preferRelativeResize="1">
          <a:picLocks noChangeAspect="1"/>
        </xdr:cNvPicPr>
      </xdr:nvPicPr>
      <xdr:blipFill>
        <a:blip r:embed="rId14"/>
        <a:stretch>
          <a:fillRect/>
        </a:stretch>
      </xdr:blipFill>
      <xdr:spPr>
        <a:xfrm>
          <a:off x="190500" y="1057275"/>
          <a:ext cx="1819275" cy="590550"/>
        </a:xfrm>
        <a:prstGeom prst="rect">
          <a:avLst/>
        </a:prstGeom>
        <a:noFill/>
        <a:ln w="9525" cmpd="sng">
          <a:noFill/>
        </a:ln>
      </xdr:spPr>
    </xdr:pic>
    <xdr:clientData/>
  </xdr:twoCellAnchor>
  <xdr:twoCellAnchor>
    <xdr:from>
      <xdr:col>0</xdr:col>
      <xdr:colOff>238125</xdr:colOff>
      <xdr:row>51</xdr:row>
      <xdr:rowOff>28575</xdr:rowOff>
    </xdr:from>
    <xdr:to>
      <xdr:col>11</xdr:col>
      <xdr:colOff>438150</xdr:colOff>
      <xdr:row>135</xdr:row>
      <xdr:rowOff>95250</xdr:rowOff>
    </xdr:to>
    <xdr:sp>
      <xdr:nvSpPr>
        <xdr:cNvPr id="19" name="TextBox 23"/>
        <xdr:cNvSpPr txBox="1">
          <a:spLocks noChangeArrowheads="1"/>
        </xdr:cNvSpPr>
      </xdr:nvSpPr>
      <xdr:spPr>
        <a:xfrm>
          <a:off x="238125" y="828675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Febrero 2006.</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190500</xdr:colOff>
      <xdr:row>17</xdr:row>
      <xdr:rowOff>133350</xdr:rowOff>
    </xdr:from>
    <xdr:to>
      <xdr:col>2</xdr:col>
      <xdr:colOff>485775</xdr:colOff>
      <xdr:row>21</xdr:row>
      <xdr:rowOff>76200</xdr:rowOff>
    </xdr:to>
    <xdr:pic>
      <xdr:nvPicPr>
        <xdr:cNvPr id="20" name="Picture 27">
          <a:hlinkClick r:id="rId19"/>
        </xdr:cNvPr>
        <xdr:cNvPicPr preferRelativeResize="1">
          <a:picLocks noChangeAspect="1"/>
        </xdr:cNvPicPr>
      </xdr:nvPicPr>
      <xdr:blipFill>
        <a:blip r:embed="rId17"/>
        <a:stretch>
          <a:fillRect/>
        </a:stretch>
      </xdr:blipFill>
      <xdr:spPr>
        <a:xfrm>
          <a:off x="190500" y="2886075"/>
          <a:ext cx="1819275" cy="590550"/>
        </a:xfrm>
        <a:prstGeom prst="rect">
          <a:avLst/>
        </a:prstGeom>
        <a:noFill/>
        <a:ln w="9525" cmpd="sng">
          <a:noFill/>
        </a:ln>
      </xdr:spPr>
    </xdr:pic>
    <xdr:clientData/>
  </xdr:twoCellAnchor>
  <xdr:twoCellAnchor editAs="oneCell">
    <xdr:from>
      <xdr:col>0</xdr:col>
      <xdr:colOff>190500</xdr:colOff>
      <xdr:row>14</xdr:row>
      <xdr:rowOff>0</xdr:rowOff>
    </xdr:from>
    <xdr:to>
      <xdr:col>2</xdr:col>
      <xdr:colOff>485775</xdr:colOff>
      <xdr:row>17</xdr:row>
      <xdr:rowOff>104775</xdr:rowOff>
    </xdr:to>
    <xdr:pic>
      <xdr:nvPicPr>
        <xdr:cNvPr id="21" name="Picture 28">
          <a:hlinkClick r:id="rId22"/>
        </xdr:cNvPr>
        <xdr:cNvPicPr preferRelativeResize="1">
          <a:picLocks noChangeAspect="1"/>
        </xdr:cNvPicPr>
      </xdr:nvPicPr>
      <xdr:blipFill>
        <a:blip r:embed="rId20"/>
        <a:stretch>
          <a:fillRect/>
        </a:stretch>
      </xdr:blipFill>
      <xdr:spPr>
        <a:xfrm>
          <a:off x="190500" y="2266950"/>
          <a:ext cx="1819275" cy="590550"/>
        </a:xfrm>
        <a:prstGeom prst="rect">
          <a:avLst/>
        </a:prstGeom>
        <a:noFill/>
        <a:ln w="9525" cmpd="sng">
          <a:noFill/>
        </a:ln>
      </xdr:spPr>
    </xdr:pic>
    <xdr:clientData/>
  </xdr:twoCellAnchor>
  <xdr:twoCellAnchor editAs="oneCell">
    <xdr:from>
      <xdr:col>0</xdr:col>
      <xdr:colOff>200025</xdr:colOff>
      <xdr:row>10</xdr:row>
      <xdr:rowOff>57150</xdr:rowOff>
    </xdr:from>
    <xdr:to>
      <xdr:col>2</xdr:col>
      <xdr:colOff>495300</xdr:colOff>
      <xdr:row>14</xdr:row>
      <xdr:rowOff>0</xdr:rowOff>
    </xdr:to>
    <xdr:pic>
      <xdr:nvPicPr>
        <xdr:cNvPr id="22" name="Picture 29">
          <a:hlinkClick r:id="rId25"/>
        </xdr:cNvPr>
        <xdr:cNvPicPr preferRelativeResize="1">
          <a:picLocks noChangeAspect="1"/>
        </xdr:cNvPicPr>
      </xdr:nvPicPr>
      <xdr:blipFill>
        <a:blip r:embed="rId23"/>
        <a:stretch>
          <a:fillRect/>
        </a:stretch>
      </xdr:blipFill>
      <xdr:spPr>
        <a:xfrm>
          <a:off x="200025" y="1676400"/>
          <a:ext cx="1819275" cy="590550"/>
        </a:xfrm>
        <a:prstGeom prst="rect">
          <a:avLst/>
        </a:prstGeom>
        <a:noFill/>
        <a:ln w="9525" cmpd="sng">
          <a:noFill/>
        </a:ln>
      </xdr:spPr>
    </xdr:pic>
    <xdr:clientData/>
  </xdr:twoCellAnchor>
  <xdr:twoCellAnchor>
    <xdr:from>
      <xdr:col>0</xdr:col>
      <xdr:colOff>200025</xdr:colOff>
      <xdr:row>24</xdr:row>
      <xdr:rowOff>9525</xdr:rowOff>
    </xdr:from>
    <xdr:to>
      <xdr:col>9</xdr:col>
      <xdr:colOff>666750</xdr:colOff>
      <xdr:row>47</xdr:row>
      <xdr:rowOff>76200</xdr:rowOff>
    </xdr:to>
    <xdr:sp>
      <xdr:nvSpPr>
        <xdr:cNvPr id="23" name="TextBox 31"/>
        <xdr:cNvSpPr txBox="1">
          <a:spLocks noChangeArrowheads="1"/>
        </xdr:cNvSpPr>
      </xdr:nvSpPr>
      <xdr:spPr>
        <a:xfrm>
          <a:off x="200025" y="3895725"/>
          <a:ext cx="7324725" cy="3790950"/>
        </a:xfrm>
        <a:prstGeom prst="rect">
          <a:avLst/>
        </a:prstGeom>
        <a:solidFill>
          <a:srgbClr val="FFFF99"/>
        </a:solidFill>
        <a:ln w="9525" cmpd="sng">
          <a:solidFill>
            <a:srgbClr val="FF00FF"/>
          </a:solidFill>
          <a:headEnd type="none"/>
          <a:tailEnd type="none"/>
        </a:ln>
      </xdr:spPr>
      <xdr:txBody>
        <a:bodyPr vertOverflow="clip" wrap="square"/>
        <a:p>
          <a:pPr algn="just">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0.59725</cdr:x>
      <cdr:y>0.6875</cdr:y>
    </cdr:from>
    <cdr:to>
      <cdr:x>0.99975</cdr:x>
      <cdr:y>0.76975</cdr:y>
    </cdr:to>
    <cdr:pic>
      <cdr:nvPicPr>
        <cdr:cNvPr id="1" name="Picture 2"/>
        <cdr:cNvPicPr preferRelativeResize="1">
          <a:picLocks noChangeAspect="1"/>
        </cdr:cNvPicPr>
      </cdr:nvPicPr>
      <cdr:blipFill>
        <a:blip r:embed="rId1"/>
        <a:stretch>
          <a:fillRect/>
        </a:stretch>
      </cdr:blipFill>
      <cdr:spPr>
        <a:xfrm>
          <a:off x="1828800" y="1590675"/>
          <a:ext cx="1238250" cy="190500"/>
        </a:xfrm>
        <a:prstGeom prst="rect">
          <a:avLst/>
        </a:prstGeom>
        <a:solidFill>
          <a:srgbClr val="FFCC00"/>
        </a:solidFill>
        <a:ln w="9525" cmpd="sng">
          <a:solidFill>
            <a:srgbClr val="FF00FF"/>
          </a:solidFill>
          <a:headEnd type="none"/>
          <a:tailEnd type="none"/>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0.547</cdr:x>
      <cdr:y>0.7105</cdr:y>
    </cdr:from>
    <cdr:to>
      <cdr:x>0.98375</cdr:x>
      <cdr:y>0.8005</cdr:y>
    </cdr:to>
    <cdr:pic>
      <cdr:nvPicPr>
        <cdr:cNvPr id="1" name="Picture 1"/>
        <cdr:cNvPicPr preferRelativeResize="1">
          <a:picLocks noChangeAspect="1"/>
        </cdr:cNvPicPr>
      </cdr:nvPicPr>
      <cdr:blipFill>
        <a:blip r:embed="rId1"/>
        <a:stretch>
          <a:fillRect/>
        </a:stretch>
      </cdr:blipFill>
      <cdr:spPr>
        <a:xfrm>
          <a:off x="1924050" y="1952625"/>
          <a:ext cx="1543050" cy="24765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0.09125</cdr:x>
      <cdr:y>0.284</cdr:y>
    </cdr:from>
    <cdr:to>
      <cdr:x>0.287</cdr:x>
      <cdr:y>0.34375</cdr:y>
    </cdr:to>
    <cdr:sp>
      <cdr:nvSpPr>
        <cdr:cNvPr id="2" name="AutoShape 2"/>
        <cdr:cNvSpPr>
          <a:spLocks/>
        </cdr:cNvSpPr>
      </cdr:nvSpPr>
      <cdr:spPr>
        <a:xfrm>
          <a:off x="314325" y="781050"/>
          <a:ext cx="695325" cy="161925"/>
        </a:xfrm>
        <a:prstGeom prst="borderCallout2">
          <a:avLst>
            <a:gd name="adj1" fmla="val 68814"/>
            <a:gd name="adj2" fmla="val 366467"/>
            <a:gd name="adj3" fmla="val 65328"/>
            <a:gd name="adj4" fmla="val 14101"/>
            <a:gd name="adj5" fmla="val 61837"/>
            <a:gd name="adj6" fmla="val 14101"/>
            <a:gd name="adj7" fmla="val 72282"/>
            <a:gd name="adj8" fmla="val 232333"/>
          </a:avLst>
        </a:prstGeom>
        <a:solidFill>
          <a:srgbClr val="EAEAEA"/>
        </a:solidFill>
        <a:ln w="9525" cmpd="sng">
          <a:solidFill>
            <a:srgbClr val="000000"/>
          </a:solidFill>
          <a:headEnd type="triangle"/>
          <a:tailEnd type="none"/>
        </a:ln>
      </cdr:spPr>
      <cdr:txBody>
        <a:bodyPr vertOverflow="clip" wrap="square"/>
        <a:p>
          <a:pPr algn="l">
            <a:defRPr/>
          </a:pPr>
          <a:r>
            <a:rPr lang="en-US" cap="none" sz="800" b="1" i="0" u="none" baseline="0">
              <a:latin typeface="Arial"/>
              <a:ea typeface="Arial"/>
              <a:cs typeface="Arial"/>
            </a:rPr>
            <a:t>x = -1,6535</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0.7455</cdr:y>
    </cdr:from>
    <cdr:to>
      <cdr:x>0.34625</cdr:x>
      <cdr:y>0.8355</cdr:y>
    </cdr:to>
    <cdr:pic>
      <cdr:nvPicPr>
        <cdr:cNvPr id="1" name="Picture 1"/>
        <cdr:cNvPicPr preferRelativeResize="1">
          <a:picLocks noChangeAspect="1"/>
        </cdr:cNvPicPr>
      </cdr:nvPicPr>
      <cdr:blipFill>
        <a:blip r:embed="rId1"/>
        <a:stretch>
          <a:fillRect/>
        </a:stretch>
      </cdr:blipFill>
      <cdr:spPr>
        <a:xfrm>
          <a:off x="295275" y="2047875"/>
          <a:ext cx="857250" cy="247650"/>
        </a:xfrm>
        <a:prstGeom prst="rect">
          <a:avLst/>
        </a:prstGeom>
        <a:solidFill>
          <a:srgbClr val="EAEAEA"/>
        </a:solidFill>
        <a:ln w="9525" cmpd="sng">
          <a:solidFill>
            <a:srgbClr val="FF0000"/>
          </a:solidFill>
          <a:headEnd type="none"/>
          <a:tailEnd type="none"/>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0.75125</cdr:x>
      <cdr:y>0.49575</cdr:y>
    </cdr:from>
    <cdr:to>
      <cdr:x>0.92125</cdr:x>
      <cdr:y>0.62975</cdr:y>
    </cdr:to>
    <cdr:sp>
      <cdr:nvSpPr>
        <cdr:cNvPr id="1" name="AutoShape 1"/>
        <cdr:cNvSpPr>
          <a:spLocks/>
        </cdr:cNvSpPr>
      </cdr:nvSpPr>
      <cdr:spPr>
        <a:xfrm>
          <a:off x="2962275" y="1666875"/>
          <a:ext cx="676275" cy="447675"/>
        </a:xfrm>
        <a:prstGeom prst="borderCallout2">
          <a:avLst>
            <a:gd name="adj1" fmla="val -143662"/>
            <a:gd name="adj2" fmla="val 43675"/>
            <a:gd name="adj3" fmla="val -102092"/>
            <a:gd name="adj4" fmla="val -26550"/>
            <a:gd name="adj5" fmla="val -60518"/>
            <a:gd name="adj6" fmla="val -26550"/>
            <a:gd name="adj7" fmla="val -143657"/>
            <a:gd name="adj8" fmla="val 43703"/>
          </a:avLst>
        </a:prstGeom>
        <a:solidFill>
          <a:srgbClr val="EAEAEA"/>
        </a:solidFill>
        <a:ln w="9525" cmpd="sng">
          <a:solidFill>
            <a:srgbClr val="000000"/>
          </a:solidFill>
          <a:headEnd type="none"/>
          <a:tailEnd type="none"/>
        </a:ln>
      </cdr:spPr>
      <cdr:txBody>
        <a:bodyPr vertOverflow="clip" wrap="square"/>
        <a:p>
          <a:pPr algn="l">
            <a:defRPr/>
          </a:pPr>
          <a:r>
            <a:rPr lang="en-US" cap="none" sz="875" b="1" i="0" u="none" baseline="0">
              <a:solidFill>
                <a:srgbClr val="333399"/>
              </a:solidFill>
              <a:latin typeface="Arial"/>
              <a:ea typeface="Arial"/>
              <a:cs typeface="Arial"/>
            </a:rPr>
            <a:t>Dos raíces:
x = 1,4142
-x = -1,4142</a:t>
          </a:r>
        </a:p>
      </cdr:txBody>
    </cdr:sp>
  </cdr:relSizeAnchor>
  <cdr:relSizeAnchor xmlns:cdr="http://schemas.openxmlformats.org/drawingml/2006/chartDrawing">
    <cdr:from>
      <cdr:x>0.5725</cdr:x>
      <cdr:y>0.22625</cdr:y>
    </cdr:from>
    <cdr:to>
      <cdr:x>0.79425</cdr:x>
      <cdr:y>0.29675</cdr:y>
    </cdr:to>
    <cdr:pic>
      <cdr:nvPicPr>
        <cdr:cNvPr id="2" name="Picture 2"/>
        <cdr:cNvPicPr preferRelativeResize="1">
          <a:picLocks noChangeAspect="1"/>
        </cdr:cNvPicPr>
      </cdr:nvPicPr>
      <cdr:blipFill>
        <a:blip r:embed="rId1"/>
        <a:stretch>
          <a:fillRect/>
        </a:stretch>
      </cdr:blipFill>
      <cdr:spPr>
        <a:xfrm>
          <a:off x="2257425" y="762000"/>
          <a:ext cx="876300" cy="238125"/>
        </a:xfrm>
        <a:prstGeom prst="rect">
          <a:avLst/>
        </a:prstGeom>
        <a:solidFill>
          <a:srgbClr val="FFCC99"/>
        </a:solidFill>
        <a:ln w="9525" cmpd="sng">
          <a:solidFill>
            <a:srgbClr val="000000"/>
          </a:solidFill>
          <a:headEnd type="none"/>
          <a:tailEnd type="none"/>
        </a:ln>
      </cdr:spPr>
    </cdr:pic>
  </cdr:relSizeAnchor>
  <cdr:relSizeAnchor xmlns:cdr="http://schemas.openxmlformats.org/drawingml/2006/chartDrawing">
    <cdr:from>
      <cdr:x>0.591</cdr:x>
      <cdr:y>0.61925</cdr:y>
    </cdr:from>
    <cdr:to>
      <cdr:x>0.63725</cdr:x>
      <cdr:y>0.69025</cdr:y>
    </cdr:to>
    <cdr:sp>
      <cdr:nvSpPr>
        <cdr:cNvPr id="3" name="Line 3"/>
        <cdr:cNvSpPr>
          <a:spLocks/>
        </cdr:cNvSpPr>
      </cdr:nvSpPr>
      <cdr:spPr>
        <a:xfrm>
          <a:off x="2333625" y="2085975"/>
          <a:ext cx="180975"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0.46975</cdr:x>
      <cdr:y>0.61925</cdr:y>
    </cdr:from>
    <cdr:to>
      <cdr:x>0.591</cdr:x>
      <cdr:y>0.703</cdr:y>
    </cdr:to>
    <cdr:sp>
      <cdr:nvSpPr>
        <cdr:cNvPr id="4" name="Line 4"/>
        <cdr:cNvSpPr>
          <a:spLocks/>
        </cdr:cNvSpPr>
      </cdr:nvSpPr>
      <cdr:spPr>
        <a:xfrm flipH="1">
          <a:off x="1847850" y="2085975"/>
          <a:ext cx="4762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0.6735</cdr:x>
      <cdr:y>0.40225</cdr:y>
    </cdr:from>
    <cdr:to>
      <cdr:x>0.84</cdr:x>
      <cdr:y>0.48525</cdr:y>
    </cdr:to>
    <cdr:sp>
      <cdr:nvSpPr>
        <cdr:cNvPr id="1" name="AutoShape 1"/>
        <cdr:cNvSpPr>
          <a:spLocks/>
        </cdr:cNvSpPr>
      </cdr:nvSpPr>
      <cdr:spPr>
        <a:xfrm>
          <a:off x="2724150" y="1304925"/>
          <a:ext cx="676275" cy="266700"/>
        </a:xfrm>
        <a:prstGeom prst="borderCallout2">
          <a:avLst>
            <a:gd name="adj1" fmla="val -149986"/>
            <a:gd name="adj2" fmla="val 290106"/>
            <a:gd name="adj3" fmla="val -105763"/>
            <a:gd name="adj4" fmla="val -10499"/>
            <a:gd name="adj5" fmla="val -61583"/>
            <a:gd name="adj6" fmla="val -10499"/>
            <a:gd name="adj7" fmla="val -92787"/>
            <a:gd name="adj8" fmla="val 308111"/>
          </a:avLst>
        </a:prstGeom>
        <a:solidFill>
          <a:srgbClr val="FFFFFF"/>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Una raíz
x = -0,5
</a:t>
          </a:r>
        </a:p>
      </cdr:txBody>
    </cdr:sp>
  </cdr:relSizeAnchor>
  <cdr:relSizeAnchor xmlns:cdr="http://schemas.openxmlformats.org/drawingml/2006/chartDrawing">
    <cdr:from>
      <cdr:x>0.6325</cdr:x>
      <cdr:y>0.17675</cdr:y>
    </cdr:from>
    <cdr:to>
      <cdr:x>0.93775</cdr:x>
      <cdr:y>0.25</cdr:y>
    </cdr:to>
    <cdr:pic>
      <cdr:nvPicPr>
        <cdr:cNvPr id="2" name="Picture 5"/>
        <cdr:cNvPicPr preferRelativeResize="1">
          <a:picLocks noChangeAspect="1"/>
        </cdr:cNvPicPr>
      </cdr:nvPicPr>
      <cdr:blipFill>
        <a:blip r:embed="rId1"/>
        <a:stretch>
          <a:fillRect/>
        </a:stretch>
      </cdr:blipFill>
      <cdr:spPr>
        <a:xfrm>
          <a:off x="2562225" y="571500"/>
          <a:ext cx="1238250" cy="238125"/>
        </a:xfrm>
        <a:prstGeom prst="rect">
          <a:avLst/>
        </a:prstGeom>
        <a:solidFill>
          <a:srgbClr val="FFCC99"/>
        </a:solidFill>
        <a:ln w="9525" cmpd="sng">
          <a:solidFill>
            <a:srgbClr val="FF00FF"/>
          </a:solidFill>
          <a:headEnd type="none"/>
          <a:tailEnd type="none"/>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0.66525</cdr:x>
      <cdr:y>0.67625</cdr:y>
    </cdr:from>
    <cdr:to>
      <cdr:x>0.93975</cdr:x>
      <cdr:y>0.749</cdr:y>
    </cdr:to>
    <cdr:pic>
      <cdr:nvPicPr>
        <cdr:cNvPr id="1" name="Picture 1"/>
        <cdr:cNvPicPr preferRelativeResize="1">
          <a:picLocks noChangeAspect="1"/>
        </cdr:cNvPicPr>
      </cdr:nvPicPr>
      <cdr:blipFill>
        <a:blip r:embed="rId1"/>
        <a:stretch>
          <a:fillRect/>
        </a:stretch>
      </cdr:blipFill>
      <cdr:spPr>
        <a:xfrm>
          <a:off x="2257425" y="1676400"/>
          <a:ext cx="933450" cy="180975"/>
        </a:xfrm>
        <a:prstGeom prst="rect">
          <a:avLst/>
        </a:prstGeom>
        <a:solidFill>
          <a:srgbClr val="CCFFCC"/>
        </a:solidFill>
        <a:ln w="9525" cmpd="sng">
          <a:solidFill>
            <a:srgbClr val="FF00FF"/>
          </a:solidFill>
          <a:headEnd type="none"/>
          <a:tailEnd type="none"/>
        </a:ln>
      </cdr:spPr>
    </cdr:pic>
  </cdr:relSizeAnchor>
  <cdr:relSizeAnchor xmlns:cdr="http://schemas.openxmlformats.org/drawingml/2006/chartDrawing">
    <cdr:from>
      <cdr:x>0.16625</cdr:x>
      <cdr:y>0.25425</cdr:y>
    </cdr:from>
    <cdr:to>
      <cdr:x>0.37375</cdr:x>
      <cdr:y>0.39025</cdr:y>
    </cdr:to>
    <cdr:sp>
      <cdr:nvSpPr>
        <cdr:cNvPr id="2" name="AutoShape 2"/>
        <cdr:cNvSpPr>
          <a:spLocks/>
        </cdr:cNvSpPr>
      </cdr:nvSpPr>
      <cdr:spPr>
        <a:xfrm>
          <a:off x="561975" y="628650"/>
          <a:ext cx="704850" cy="333375"/>
        </a:xfrm>
        <a:prstGeom prst="accentCallout2">
          <a:avLst>
            <a:gd name="adj1" fmla="val 98884"/>
            <a:gd name="adj2" fmla="val 225379"/>
            <a:gd name="adj3" fmla="val 80254"/>
            <a:gd name="adj4" fmla="val -15537"/>
            <a:gd name="adj5" fmla="val 61611"/>
            <a:gd name="adj6" fmla="val -15537"/>
            <a:gd name="adj7" fmla="val -26657"/>
            <a:gd name="adj8" fmla="val -4421"/>
          </a:avLst>
        </a:prstGeom>
        <a:solidFill>
          <a:srgbClr val="EAEAEA"/>
        </a:solidFill>
        <a:ln w="9525" cmpd="sng">
          <a:solidFill>
            <a:srgbClr val="000000"/>
          </a:solidFill>
          <a:headEnd type="none"/>
          <a:tailEnd type="none"/>
        </a:ln>
      </cdr:spPr>
      <cdr:txBody>
        <a:bodyPr vertOverflow="clip" wrap="square"/>
        <a:p>
          <a:pPr algn="l">
            <a:defRPr/>
          </a:pPr>
          <a:r>
            <a:rPr lang="en-US" cap="none" sz="800" b="1" i="0" u="none" baseline="0">
              <a:solidFill>
                <a:srgbClr val="333399"/>
              </a:solidFill>
              <a:latin typeface="Arial"/>
              <a:ea typeface="Arial"/>
              <a:cs typeface="Arial"/>
            </a:rPr>
            <a:t>Dos raices imaginarias</a:t>
          </a:r>
        </a:p>
      </cdr:txBody>
    </cdr:sp>
  </cdr:relSizeAnchor>
  <cdr:relSizeAnchor xmlns:cdr="http://schemas.openxmlformats.org/drawingml/2006/chartDrawing">
    <cdr:from>
      <cdr:x>0.39325</cdr:x>
      <cdr:y>0.63525</cdr:y>
    </cdr:from>
    <cdr:to>
      <cdr:x>0.47625</cdr:x>
      <cdr:y>0.69175</cdr:y>
    </cdr:to>
    <cdr:sp>
      <cdr:nvSpPr>
        <cdr:cNvPr id="3" name="Line 3"/>
        <cdr:cNvSpPr>
          <a:spLocks/>
        </cdr:cNvSpPr>
      </cdr:nvSpPr>
      <cdr:spPr>
        <a:xfrm flipH="1">
          <a:off x="1333500" y="1571625"/>
          <a:ext cx="28575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0.47625</cdr:x>
      <cdr:y>0.63525</cdr:y>
    </cdr:from>
    <cdr:to>
      <cdr:x>0.587</cdr:x>
      <cdr:y>0.67625</cdr:y>
    </cdr:to>
    <cdr:sp>
      <cdr:nvSpPr>
        <cdr:cNvPr id="4" name="Line 4"/>
        <cdr:cNvSpPr>
          <a:spLocks/>
        </cdr:cNvSpPr>
      </cdr:nvSpPr>
      <cdr:spPr>
        <a:xfrm>
          <a:off x="1619250" y="1571625"/>
          <a:ext cx="381000"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0.67325</cdr:x>
      <cdr:y>0.19225</cdr:y>
    </cdr:from>
    <cdr:to>
      <cdr:x>0.88425</cdr:x>
      <cdr:y>0.4125</cdr:y>
    </cdr:to>
    <cdr:sp>
      <cdr:nvSpPr>
        <cdr:cNvPr id="1" name="AutoShape 6"/>
        <cdr:cNvSpPr>
          <a:spLocks/>
        </cdr:cNvSpPr>
      </cdr:nvSpPr>
      <cdr:spPr>
        <a:xfrm>
          <a:off x="2495550" y="514350"/>
          <a:ext cx="781050" cy="600075"/>
        </a:xfrm>
        <a:prstGeom prst="borderCallout2">
          <a:avLst>
            <a:gd name="adj1" fmla="val -111402"/>
            <a:gd name="adj2" fmla="val 142027"/>
            <a:gd name="adj3" fmla="val -85995"/>
            <a:gd name="adj4" fmla="val -32106"/>
            <a:gd name="adj5" fmla="val -60592"/>
            <a:gd name="adj6" fmla="val -32106"/>
            <a:gd name="adj7" fmla="val -156365"/>
            <a:gd name="adj8" fmla="val 69884"/>
          </a:avLst>
        </a:prstGeom>
        <a:solidFill>
          <a:srgbClr val="FFFFFF"/>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Dos raices positivas
x1 = 0,26
x2 = 3,73</a:t>
          </a:r>
        </a:p>
      </cdr:txBody>
    </cdr:sp>
  </cdr:relSizeAnchor>
  <cdr:relSizeAnchor xmlns:cdr="http://schemas.openxmlformats.org/drawingml/2006/chartDrawing">
    <cdr:from>
      <cdr:x>0.45075</cdr:x>
      <cdr:y>0.61975</cdr:y>
    </cdr:from>
    <cdr:to>
      <cdr:x>0.539</cdr:x>
      <cdr:y>0.70775</cdr:y>
    </cdr:to>
    <cdr:sp>
      <cdr:nvSpPr>
        <cdr:cNvPr id="2" name="Line 7"/>
        <cdr:cNvSpPr>
          <a:spLocks/>
        </cdr:cNvSpPr>
      </cdr:nvSpPr>
      <cdr:spPr>
        <a:xfrm flipH="1">
          <a:off x="1666875" y="1676400"/>
          <a:ext cx="32385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0.61975</cdr:y>
    </cdr:from>
    <cdr:to>
      <cdr:x>0.623</cdr:x>
      <cdr:y>0.70775</cdr:y>
    </cdr:to>
    <cdr:sp>
      <cdr:nvSpPr>
        <cdr:cNvPr id="3" name="Line 8"/>
        <cdr:cNvSpPr>
          <a:spLocks/>
        </cdr:cNvSpPr>
      </cdr:nvSpPr>
      <cdr:spPr>
        <a:xfrm>
          <a:off x="2000250" y="1676400"/>
          <a:ext cx="314325"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0.7375</cdr:x>
      <cdr:y>0.6375</cdr:y>
    </cdr:from>
    <cdr:to>
      <cdr:x>0.97075</cdr:x>
      <cdr:y>0.70425</cdr:y>
    </cdr:to>
    <cdr:pic>
      <cdr:nvPicPr>
        <cdr:cNvPr id="4" name="Picture 9"/>
        <cdr:cNvPicPr preferRelativeResize="1">
          <a:picLocks noChangeAspect="1"/>
        </cdr:cNvPicPr>
      </cdr:nvPicPr>
      <cdr:blipFill>
        <a:blip r:embed="rId1"/>
        <a:stretch>
          <a:fillRect/>
        </a:stretch>
      </cdr:blipFill>
      <cdr:spPr>
        <a:xfrm>
          <a:off x="2733675" y="1724025"/>
          <a:ext cx="866775" cy="180975"/>
        </a:xfrm>
        <a:prstGeom prst="rect">
          <a:avLst/>
        </a:prstGeom>
        <a:solidFill>
          <a:srgbClr val="CCFFFF"/>
        </a:solidFill>
        <a:ln w="9525" cmpd="sng">
          <a:solidFill>
            <a:srgbClr val="FF00FF"/>
          </a:solidFill>
          <a:headEnd type="none"/>
          <a:tailEnd type="none"/>
        </a:ln>
      </cdr:spPr>
    </cdr:pic>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cdr:x>
      <cdr:y>0.27825</cdr:y>
    </cdr:from>
    <cdr:to>
      <cdr:x>0.464</cdr:x>
      <cdr:y>0.425</cdr:y>
    </cdr:to>
    <cdr:sp>
      <cdr:nvSpPr>
        <cdr:cNvPr id="1" name="AutoShape 2"/>
        <cdr:cNvSpPr>
          <a:spLocks/>
        </cdr:cNvSpPr>
      </cdr:nvSpPr>
      <cdr:spPr>
        <a:xfrm>
          <a:off x="1076325" y="695325"/>
          <a:ext cx="552450" cy="371475"/>
        </a:xfrm>
        <a:prstGeom prst="borderCallout2">
          <a:avLst>
            <a:gd name="adj1" fmla="val 107638"/>
            <a:gd name="adj2" fmla="val 281472"/>
            <a:gd name="adj3" fmla="val 85874"/>
            <a:gd name="adj4" fmla="val -17851"/>
            <a:gd name="adj5" fmla="val 64111"/>
            <a:gd name="adj6" fmla="val -17851"/>
            <a:gd name="adj7" fmla="val 109694"/>
            <a:gd name="adj8" fmla="val 296287"/>
          </a:avLst>
        </a:prstGeom>
        <a:solidFill>
          <a:srgbClr val="EAEAEA"/>
        </a:solidFill>
        <a:ln w="9525" cmpd="sng">
          <a:solidFill>
            <a:srgbClr val="000000"/>
          </a:solidFill>
          <a:headEnd type="triangle"/>
          <a:tailEnd type="none"/>
        </a:ln>
      </cdr:spPr>
      <cdr:txBody>
        <a:bodyPr vertOverflow="clip" wrap="square"/>
        <a:p>
          <a:pPr algn="l">
            <a:defRPr/>
          </a:pPr>
          <a:r>
            <a:rPr lang="en-US" cap="none" sz="800" b="1" i="0" u="none" baseline="0">
              <a:solidFill>
                <a:srgbClr val="333399"/>
              </a:solidFill>
              <a:latin typeface="Arial"/>
              <a:ea typeface="Arial"/>
              <a:cs typeface="Arial"/>
            </a:rPr>
            <a:t>Una raiz
x = -1</a:t>
          </a:r>
        </a:p>
      </cdr:txBody>
    </cdr:sp>
  </cdr:relSizeAnchor>
  <cdr:relSizeAnchor xmlns:cdr="http://schemas.openxmlformats.org/drawingml/2006/chartDrawing">
    <cdr:from>
      <cdr:x>0.22475</cdr:x>
      <cdr:y>0.696</cdr:y>
    </cdr:from>
    <cdr:to>
      <cdr:x>0.4815</cdr:x>
      <cdr:y>0.772</cdr:y>
    </cdr:to>
    <cdr:pic>
      <cdr:nvPicPr>
        <cdr:cNvPr id="2" name="Picture 3"/>
        <cdr:cNvPicPr preferRelativeResize="1">
          <a:picLocks noChangeAspect="1"/>
        </cdr:cNvPicPr>
      </cdr:nvPicPr>
      <cdr:blipFill>
        <a:blip r:embed="rId1"/>
        <a:stretch>
          <a:fillRect/>
        </a:stretch>
      </cdr:blipFill>
      <cdr:spPr>
        <a:xfrm>
          <a:off x="790575" y="1743075"/>
          <a:ext cx="904875" cy="190500"/>
        </a:xfrm>
        <a:prstGeom prst="rect">
          <a:avLst/>
        </a:prstGeom>
        <a:solidFill>
          <a:srgbClr val="EAEAEA"/>
        </a:solidFill>
        <a:ln w="9525" cmpd="sng">
          <a:solidFill>
            <a:srgbClr val="FF00FF"/>
          </a:solidFill>
          <a:headEnd type="none"/>
          <a:tailEnd type="none"/>
        </a:ln>
      </cdr:spPr>
    </cdr:pic>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cdr:x>
      <cdr:y>0.2375</cdr:y>
    </cdr:from>
    <cdr:to>
      <cdr:x>0.7915</cdr:x>
      <cdr:y>0.35725</cdr:y>
    </cdr:to>
    <cdr:pic>
      <cdr:nvPicPr>
        <cdr:cNvPr id="1" name="Picture 2"/>
        <cdr:cNvPicPr preferRelativeResize="1">
          <a:picLocks noChangeAspect="1"/>
        </cdr:cNvPicPr>
      </cdr:nvPicPr>
      <cdr:blipFill>
        <a:blip r:embed="rId1"/>
        <a:stretch>
          <a:fillRect/>
        </a:stretch>
      </cdr:blipFill>
      <cdr:spPr>
        <a:xfrm>
          <a:off x="2219325" y="657225"/>
          <a:ext cx="676275" cy="333375"/>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0.6665</cdr:x>
      <cdr:y>0.3925</cdr:y>
    </cdr:from>
    <cdr:to>
      <cdr:x>0.93075</cdr:x>
      <cdr:y>0.4545</cdr:y>
    </cdr:to>
    <cdr:sp>
      <cdr:nvSpPr>
        <cdr:cNvPr id="2" name="AutoShape 9"/>
        <cdr:cNvSpPr>
          <a:spLocks/>
        </cdr:cNvSpPr>
      </cdr:nvSpPr>
      <cdr:spPr>
        <a:xfrm>
          <a:off x="2438400" y="1085850"/>
          <a:ext cx="971550" cy="171450"/>
        </a:xfrm>
        <a:prstGeom prst="borderCallout1">
          <a:avLst>
            <a:gd name="adj1" fmla="val -136870"/>
            <a:gd name="adj2" fmla="val 118250"/>
            <a:gd name="adj3" fmla="val -58046"/>
            <a:gd name="adj4" fmla="val 12356"/>
            <a:gd name="adj5" fmla="val -92217"/>
            <a:gd name="adj6" fmla="val 80671"/>
            <a:gd name="adj7" fmla="val -84513"/>
            <a:gd name="adj8" fmla="val 112476"/>
          </a:avLst>
        </a:prstGeom>
        <a:solidFill>
          <a:srgbClr val="EAEAEA"/>
        </a:solidFill>
        <a:ln w="9525" cmpd="sng">
          <a:solidFill>
            <a:srgbClr val="FF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Asíntota en y = 1</a:t>
          </a:r>
        </a:p>
      </cdr:txBody>
    </cdr:sp>
  </cdr:relSizeAnchor>
  <cdr:relSizeAnchor xmlns:cdr="http://schemas.openxmlformats.org/drawingml/2006/chartDrawing">
    <cdr:from>
      <cdr:x>0.0235</cdr:x>
      <cdr:y>0.7075</cdr:y>
    </cdr:from>
    <cdr:to>
      <cdr:x>0.3465</cdr:x>
      <cdr:y>0.782</cdr:y>
    </cdr:to>
    <cdr:sp>
      <cdr:nvSpPr>
        <cdr:cNvPr id="3" name="AutoShape 10"/>
        <cdr:cNvSpPr>
          <a:spLocks/>
        </cdr:cNvSpPr>
      </cdr:nvSpPr>
      <cdr:spPr>
        <a:xfrm>
          <a:off x="85725" y="1962150"/>
          <a:ext cx="1181100" cy="209550"/>
        </a:xfrm>
        <a:prstGeom prst="borderCallout1">
          <a:avLst>
            <a:gd name="adj1" fmla="val 83981"/>
            <a:gd name="adj2" fmla="val -228268"/>
            <a:gd name="adj3" fmla="val 57740"/>
            <a:gd name="adj4" fmla="val 1708"/>
            <a:gd name="adj5" fmla="val 86347"/>
            <a:gd name="adj6" fmla="val 81495"/>
            <a:gd name="adj7" fmla="val 94481"/>
            <a:gd name="adj8" fmla="val 107763"/>
          </a:avLst>
        </a:prstGeom>
        <a:solidFill>
          <a:srgbClr val="EAEAEA"/>
        </a:solidFill>
        <a:ln w="9525" cmpd="sng">
          <a:solidFill>
            <a:srgbClr val="FF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Asíntota en x = -3</a:t>
          </a:r>
        </a:p>
      </cdr:txBody>
    </cdr:sp>
  </cdr:relSizeAnchor>
  <cdr:relSizeAnchor xmlns:cdr="http://schemas.openxmlformats.org/drawingml/2006/chartDrawing">
    <cdr:from>
      <cdr:x>0.4365</cdr:x>
      <cdr:y>0.23875</cdr:y>
    </cdr:from>
    <cdr:to>
      <cdr:x>0.4365</cdr:x>
      <cdr:y>0.8475</cdr:y>
    </cdr:to>
    <cdr:sp>
      <cdr:nvSpPr>
        <cdr:cNvPr id="4" name="Line 11"/>
        <cdr:cNvSpPr>
          <a:spLocks/>
        </cdr:cNvSpPr>
      </cdr:nvSpPr>
      <cdr:spPr>
        <a:xfrm flipH="1">
          <a:off x="1600200" y="657225"/>
          <a:ext cx="0" cy="1695450"/>
        </a:xfrm>
        <a:prstGeom prst="line">
          <a:avLst/>
        </a:prstGeom>
        <a:noFill/>
        <a:ln w="9525" cmpd="sng">
          <a:solidFill>
            <a:srgbClr val="FF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cdr:x>
      <cdr:y>0.49475</cdr:y>
    </cdr:from>
    <cdr:to>
      <cdr:x>0.95075</cdr:x>
      <cdr:y>0.49475</cdr:y>
    </cdr:to>
    <cdr:sp>
      <cdr:nvSpPr>
        <cdr:cNvPr id="5" name="Line 12"/>
        <cdr:cNvSpPr>
          <a:spLocks/>
        </cdr:cNvSpPr>
      </cdr:nvSpPr>
      <cdr:spPr>
        <a:xfrm>
          <a:off x="619125" y="1371600"/>
          <a:ext cx="2867025" cy="0"/>
        </a:xfrm>
        <a:prstGeom prst="line">
          <a:avLst/>
        </a:prstGeom>
        <a:noFill/>
        <a:ln w="9525" cmpd="sng">
          <a:solidFill>
            <a:srgbClr val="FF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0.19175</cdr:x>
      <cdr:y>0.23575</cdr:y>
    </cdr:from>
    <cdr:to>
      <cdr:x>0.40675</cdr:x>
      <cdr:y>0.49175</cdr:y>
    </cdr:to>
    <cdr:sp>
      <cdr:nvSpPr>
        <cdr:cNvPr id="6" name="AutoShape 13"/>
        <cdr:cNvSpPr>
          <a:spLocks/>
        </cdr:cNvSpPr>
      </cdr:nvSpPr>
      <cdr:spPr>
        <a:xfrm>
          <a:off x="695325" y="647700"/>
          <a:ext cx="790575" cy="714375"/>
        </a:xfrm>
        <a:custGeom>
          <a:pathLst>
            <a:path h="601980" w="807720">
              <a:moveTo>
                <a:pt x="807720" y="0"/>
              </a:moveTo>
              <a:cubicBezTo>
                <a:pt x="739140" y="146050"/>
                <a:pt x="670560" y="292100"/>
                <a:pt x="601980" y="373380"/>
              </a:cubicBezTo>
              <a:cubicBezTo>
                <a:pt x="533400" y="454660"/>
                <a:pt x="496570" y="449580"/>
                <a:pt x="396240" y="487680"/>
              </a:cubicBezTo>
              <a:cubicBezTo>
                <a:pt x="295910" y="525780"/>
                <a:pt x="66040" y="582930"/>
                <a:pt x="0" y="601980"/>
              </a:cubicBezTo>
            </a:path>
          </a:pathLst>
        </a:custGeom>
        <a:noFill/>
        <a:ln w="9525" cmpd="sng">
          <a:solidFill>
            <a:srgbClr val="333399"/>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0.43575</cdr:x>
      <cdr:y>0.51325</cdr:y>
    </cdr:from>
    <cdr:to>
      <cdr:x>0.95075</cdr:x>
      <cdr:y>0.79975</cdr:y>
    </cdr:to>
    <cdr:sp>
      <cdr:nvSpPr>
        <cdr:cNvPr id="7" name="AutoShape 14"/>
        <cdr:cNvSpPr>
          <a:spLocks/>
        </cdr:cNvSpPr>
      </cdr:nvSpPr>
      <cdr:spPr>
        <a:xfrm>
          <a:off x="1590675" y="1419225"/>
          <a:ext cx="1885950" cy="800100"/>
        </a:xfrm>
        <a:custGeom>
          <a:pathLst>
            <a:path h="894080" w="2141220">
              <a:moveTo>
                <a:pt x="2141220" y="10160"/>
              </a:moveTo>
              <a:cubicBezTo>
                <a:pt x="1982470" y="5080"/>
                <a:pt x="1823720" y="0"/>
                <a:pt x="1722120" y="2540"/>
              </a:cubicBezTo>
              <a:cubicBezTo>
                <a:pt x="1620520" y="5080"/>
                <a:pt x="1601470" y="21590"/>
                <a:pt x="1531620" y="25400"/>
              </a:cubicBezTo>
              <a:cubicBezTo>
                <a:pt x="1461770" y="29210"/>
                <a:pt x="1370330" y="22860"/>
                <a:pt x="1303020" y="25400"/>
              </a:cubicBezTo>
              <a:cubicBezTo>
                <a:pt x="1235710" y="27940"/>
                <a:pt x="1192530" y="33020"/>
                <a:pt x="1127760" y="40640"/>
              </a:cubicBezTo>
              <a:cubicBezTo>
                <a:pt x="1062990" y="48260"/>
                <a:pt x="984250" y="60960"/>
                <a:pt x="914400" y="71120"/>
              </a:cubicBezTo>
              <a:cubicBezTo>
                <a:pt x="844550" y="81280"/>
                <a:pt x="775970" y="83820"/>
                <a:pt x="708660" y="101600"/>
              </a:cubicBezTo>
              <a:cubicBezTo>
                <a:pt x="641350" y="119380"/>
                <a:pt x="575310" y="148590"/>
                <a:pt x="510540" y="177800"/>
              </a:cubicBezTo>
              <a:cubicBezTo>
                <a:pt x="445770" y="207010"/>
                <a:pt x="389890" y="195580"/>
                <a:pt x="320040" y="276860"/>
              </a:cubicBezTo>
              <a:cubicBezTo>
                <a:pt x="250190" y="358140"/>
                <a:pt x="144780" y="562610"/>
                <a:pt x="91440" y="665480"/>
              </a:cubicBezTo>
              <a:cubicBezTo>
                <a:pt x="38100" y="768350"/>
                <a:pt x="19050" y="831215"/>
                <a:pt x="0" y="894080"/>
              </a:cubicBezTo>
            </a:path>
          </a:pathLst>
        </a:custGeom>
        <a:noFill/>
        <a:ln w="9525" cmpd="sng">
          <a:solidFill>
            <a:srgbClr val="333399"/>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0.22375</cdr:y>
    </cdr:from>
    <cdr:to>
      <cdr:x>0.88</cdr:x>
      <cdr:y>0.34425</cdr:y>
    </cdr:to>
    <cdr:pic>
      <cdr:nvPicPr>
        <cdr:cNvPr id="1" name="Picture 3"/>
        <cdr:cNvPicPr preferRelativeResize="1">
          <a:picLocks noChangeAspect="1"/>
        </cdr:cNvPicPr>
      </cdr:nvPicPr>
      <cdr:blipFill>
        <a:blip r:embed="rId1"/>
        <a:stretch>
          <a:fillRect/>
        </a:stretch>
      </cdr:blipFill>
      <cdr:spPr>
        <a:xfrm>
          <a:off x="2600325" y="581025"/>
          <a:ext cx="485775" cy="314325"/>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0.2755</cdr:x>
      <cdr:y>0.5295</cdr:y>
    </cdr:from>
    <cdr:to>
      <cdr:x>0.517</cdr:x>
      <cdr:y>0.713</cdr:y>
    </cdr:to>
    <cdr:sp>
      <cdr:nvSpPr>
        <cdr:cNvPr id="2" name="AutoShape 4"/>
        <cdr:cNvSpPr>
          <a:spLocks/>
        </cdr:cNvSpPr>
      </cdr:nvSpPr>
      <cdr:spPr>
        <a:xfrm>
          <a:off x="962025" y="1381125"/>
          <a:ext cx="847725" cy="476250"/>
        </a:xfrm>
        <a:custGeom>
          <a:pathLst>
            <a:path h="73" w="125">
              <a:moveTo>
                <a:pt x="0" y="0"/>
              </a:moveTo>
              <a:cubicBezTo>
                <a:pt x="9" y="0"/>
                <a:pt x="18" y="1"/>
                <a:pt x="27" y="3"/>
              </a:cubicBezTo>
              <a:cubicBezTo>
                <a:pt x="36" y="5"/>
                <a:pt x="44" y="7"/>
                <a:pt x="52" y="9"/>
              </a:cubicBezTo>
              <a:cubicBezTo>
                <a:pt x="60" y="11"/>
                <a:pt x="66" y="12"/>
                <a:pt x="74" y="15"/>
              </a:cubicBezTo>
              <a:cubicBezTo>
                <a:pt x="82" y="18"/>
                <a:pt x="92" y="20"/>
                <a:pt x="101" y="30"/>
              </a:cubicBezTo>
              <a:cubicBezTo>
                <a:pt x="110" y="40"/>
                <a:pt x="121" y="66"/>
                <a:pt x="125" y="73"/>
              </a:cubicBezTo>
            </a:path>
          </a:pathLst>
        </a:cu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0.6105</cdr:x>
      <cdr:y>0.2805</cdr:y>
    </cdr:from>
    <cdr:to>
      <cdr:x>0.853</cdr:x>
      <cdr:y>0.459</cdr:y>
    </cdr:to>
    <cdr:sp>
      <cdr:nvSpPr>
        <cdr:cNvPr id="3" name="AutoShape 5"/>
        <cdr:cNvSpPr>
          <a:spLocks/>
        </cdr:cNvSpPr>
      </cdr:nvSpPr>
      <cdr:spPr>
        <a:xfrm>
          <a:off x="2143125" y="723900"/>
          <a:ext cx="847725" cy="466725"/>
        </a:xfrm>
        <a:custGeom>
          <a:pathLst>
            <a:path h="71" w="125">
              <a:moveTo>
                <a:pt x="0" y="0"/>
              </a:moveTo>
              <a:cubicBezTo>
                <a:pt x="8" y="16"/>
                <a:pt x="17" y="32"/>
                <a:pt x="26" y="42"/>
              </a:cubicBezTo>
              <a:cubicBezTo>
                <a:pt x="35" y="52"/>
                <a:pt x="42" y="54"/>
                <a:pt x="51" y="58"/>
              </a:cubicBezTo>
              <a:cubicBezTo>
                <a:pt x="60" y="62"/>
                <a:pt x="70" y="62"/>
                <a:pt x="78" y="64"/>
              </a:cubicBezTo>
              <a:cubicBezTo>
                <a:pt x="86" y="66"/>
                <a:pt x="92" y="68"/>
                <a:pt x="100" y="69"/>
              </a:cubicBezTo>
              <a:cubicBezTo>
                <a:pt x="108" y="70"/>
                <a:pt x="121" y="71"/>
                <a:pt x="125" y="71"/>
              </a:cubicBezTo>
            </a:path>
          </a:pathLst>
        </a:cu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0.19125</cdr:x>
      <cdr:y>0.28575</cdr:y>
    </cdr:from>
    <cdr:to>
      <cdr:x>0.41275</cdr:x>
      <cdr:y>0.4125</cdr:y>
    </cdr:to>
    <cdr:sp>
      <cdr:nvSpPr>
        <cdr:cNvPr id="4" name="AutoShape 6"/>
        <cdr:cNvSpPr>
          <a:spLocks/>
        </cdr:cNvSpPr>
      </cdr:nvSpPr>
      <cdr:spPr>
        <a:xfrm>
          <a:off x="666750" y="742950"/>
          <a:ext cx="781050" cy="333375"/>
        </a:xfrm>
        <a:prstGeom prst="borderCallout2">
          <a:avLst>
            <a:gd name="adj1" fmla="val 115532"/>
            <a:gd name="adj2" fmla="val 103199"/>
            <a:gd name="adj3" fmla="val 87703"/>
            <a:gd name="adj4" fmla="val -19129"/>
            <a:gd name="adj5" fmla="val 59884"/>
            <a:gd name="adj6" fmla="val -19129"/>
            <a:gd name="adj7" fmla="val 115532"/>
            <a:gd name="adj8" fmla="val 103194"/>
          </a:avLst>
        </a:prstGeom>
        <a:solidFill>
          <a:srgbClr val="EAEAEA"/>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Asíntotas en:
 x = 0; y = 0</a:t>
          </a:r>
        </a:p>
      </cdr:txBody>
    </cdr:sp>
  </cdr:relSizeAnchor>
  <cdr:relSizeAnchor xmlns:cdr="http://schemas.openxmlformats.org/drawingml/2006/chartDrawing">
    <cdr:from>
      <cdr:x>0.16975</cdr:x>
      <cdr:y>0.48925</cdr:y>
    </cdr:from>
    <cdr:to>
      <cdr:x>0.958</cdr:x>
      <cdr:y>0.48925</cdr:y>
    </cdr:to>
    <cdr:sp>
      <cdr:nvSpPr>
        <cdr:cNvPr id="5" name="Line 7"/>
        <cdr:cNvSpPr>
          <a:spLocks/>
        </cdr:cNvSpPr>
      </cdr:nvSpPr>
      <cdr:spPr>
        <a:xfrm>
          <a:off x="590550" y="1276350"/>
          <a:ext cx="2771775" cy="0"/>
        </a:xfrm>
        <a:prstGeom prst="line">
          <a:avLst/>
        </a:prstGeom>
        <a:noFill/>
        <a:ln w="19050"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0.56275</cdr:x>
      <cdr:y>0.15325</cdr:y>
    </cdr:from>
    <cdr:to>
      <cdr:x>0.56275</cdr:x>
      <cdr:y>0.8175</cdr:y>
    </cdr:to>
    <cdr:sp>
      <cdr:nvSpPr>
        <cdr:cNvPr id="6" name="Line 8"/>
        <cdr:cNvSpPr>
          <a:spLocks/>
        </cdr:cNvSpPr>
      </cdr:nvSpPr>
      <cdr:spPr>
        <a:xfrm flipH="1">
          <a:off x="1971675" y="390525"/>
          <a:ext cx="0" cy="1733550"/>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38100</xdr:rowOff>
    </xdr:from>
    <xdr:to>
      <xdr:col>9</xdr:col>
      <xdr:colOff>257175</xdr:colOff>
      <xdr:row>5</xdr:row>
      <xdr:rowOff>76200</xdr:rowOff>
    </xdr:to>
    <xdr:sp>
      <xdr:nvSpPr>
        <xdr:cNvPr id="1" name="Rectangle 1"/>
        <xdr:cNvSpPr>
          <a:spLocks/>
        </xdr:cNvSpPr>
      </xdr:nvSpPr>
      <xdr:spPr>
        <a:xfrm>
          <a:off x="1257300" y="38100"/>
          <a:ext cx="5800725" cy="847725"/>
        </a:xfrm>
        <a:prstGeom prst="roundRect">
          <a:avLst/>
        </a:prstGeom>
        <a:blipFill>
          <a:blip r:embed="rId45"/>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Cursos Programados: Funciones
Ejerciciosque debe realizar el estudiante.</a:t>
          </a:r>
        </a:p>
      </xdr:txBody>
    </xdr:sp>
    <xdr:clientData/>
  </xdr:twoCellAnchor>
  <xdr:twoCellAnchor>
    <xdr:from>
      <xdr:col>2</xdr:col>
      <xdr:colOff>238125</xdr:colOff>
      <xdr:row>13</xdr:row>
      <xdr:rowOff>104775</xdr:rowOff>
    </xdr:from>
    <xdr:to>
      <xdr:col>6</xdr:col>
      <xdr:colOff>114300</xdr:colOff>
      <xdr:row>21</xdr:row>
      <xdr:rowOff>76200</xdr:rowOff>
    </xdr:to>
    <xdr:sp>
      <xdr:nvSpPr>
        <xdr:cNvPr id="2" name="TextBox 2"/>
        <xdr:cNvSpPr txBox="1">
          <a:spLocks noChangeArrowheads="1"/>
        </xdr:cNvSpPr>
      </xdr:nvSpPr>
      <xdr:spPr>
        <a:xfrm>
          <a:off x="1971675" y="2228850"/>
          <a:ext cx="2771775" cy="1276350"/>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FF0000"/>
              </a:solidFill>
              <a:latin typeface="Arial"/>
              <a:ea typeface="Arial"/>
              <a:cs typeface="Arial"/>
            </a:rPr>
            <a:t>Nota:
Los parámetros en verde pueden ser modificados por el estudiante.
Si tiene dudas sobre las operacioners e instrucciones de lsa HE consulte la celda correlativa del ejemplo y reprodúzcala en su ejercicio.</a:t>
          </a:r>
        </a:p>
      </xdr:txBody>
    </xdr:sp>
    <xdr:clientData/>
  </xdr:twoCellAnchor>
  <xdr:twoCellAnchor>
    <xdr:from>
      <xdr:col>6</xdr:col>
      <xdr:colOff>419100</xdr:colOff>
      <xdr:row>11</xdr:row>
      <xdr:rowOff>76200</xdr:rowOff>
    </xdr:from>
    <xdr:to>
      <xdr:col>10</xdr:col>
      <xdr:colOff>495300</xdr:colOff>
      <xdr:row>26</xdr:row>
      <xdr:rowOff>47625</xdr:rowOff>
    </xdr:to>
    <xdr:sp>
      <xdr:nvSpPr>
        <xdr:cNvPr id="3" name="TextBox 3"/>
        <xdr:cNvSpPr txBox="1">
          <a:spLocks noChangeArrowheads="1"/>
        </xdr:cNvSpPr>
      </xdr:nvSpPr>
      <xdr:spPr>
        <a:xfrm>
          <a:off x="5048250" y="18573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419100</xdr:colOff>
      <xdr:row>33</xdr:row>
      <xdr:rowOff>76200</xdr:rowOff>
    </xdr:from>
    <xdr:to>
      <xdr:col>7</xdr:col>
      <xdr:colOff>495300</xdr:colOff>
      <xdr:row>48</xdr:row>
      <xdr:rowOff>57150</xdr:rowOff>
    </xdr:to>
    <xdr:sp>
      <xdr:nvSpPr>
        <xdr:cNvPr id="4" name="TextBox 4"/>
        <xdr:cNvSpPr txBox="1">
          <a:spLocks noChangeArrowheads="1"/>
        </xdr:cNvSpPr>
      </xdr:nvSpPr>
      <xdr:spPr>
        <a:xfrm>
          <a:off x="2876550" y="544830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4</xdr:col>
      <xdr:colOff>714375</xdr:colOff>
      <xdr:row>57</xdr:row>
      <xdr:rowOff>76200</xdr:rowOff>
    </xdr:from>
    <xdr:to>
      <xdr:col>9</xdr:col>
      <xdr:colOff>66675</xdr:colOff>
      <xdr:row>72</xdr:row>
      <xdr:rowOff>66675</xdr:rowOff>
    </xdr:to>
    <xdr:sp>
      <xdr:nvSpPr>
        <xdr:cNvPr id="5" name="TextBox 5"/>
        <xdr:cNvSpPr txBox="1">
          <a:spLocks noChangeArrowheads="1"/>
        </xdr:cNvSpPr>
      </xdr:nvSpPr>
      <xdr:spPr>
        <a:xfrm>
          <a:off x="3895725" y="93630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419100</xdr:colOff>
      <xdr:row>81</xdr:row>
      <xdr:rowOff>76200</xdr:rowOff>
    </xdr:from>
    <xdr:to>
      <xdr:col>7</xdr:col>
      <xdr:colOff>495300</xdr:colOff>
      <xdr:row>96</xdr:row>
      <xdr:rowOff>66675</xdr:rowOff>
    </xdr:to>
    <xdr:sp>
      <xdr:nvSpPr>
        <xdr:cNvPr id="6" name="TextBox 6"/>
        <xdr:cNvSpPr txBox="1">
          <a:spLocks noChangeArrowheads="1"/>
        </xdr:cNvSpPr>
      </xdr:nvSpPr>
      <xdr:spPr>
        <a:xfrm>
          <a:off x="2876550" y="1327785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419100</xdr:colOff>
      <xdr:row>106</xdr:row>
      <xdr:rowOff>76200</xdr:rowOff>
    </xdr:from>
    <xdr:to>
      <xdr:col>7</xdr:col>
      <xdr:colOff>495300</xdr:colOff>
      <xdr:row>121</xdr:row>
      <xdr:rowOff>19050</xdr:rowOff>
    </xdr:to>
    <xdr:sp>
      <xdr:nvSpPr>
        <xdr:cNvPr id="7" name="TextBox 7"/>
        <xdr:cNvSpPr txBox="1">
          <a:spLocks noChangeArrowheads="1"/>
        </xdr:cNvSpPr>
      </xdr:nvSpPr>
      <xdr:spPr>
        <a:xfrm>
          <a:off x="2876550" y="1733550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4</xdr:col>
      <xdr:colOff>85725</xdr:colOff>
      <xdr:row>126</xdr:row>
      <xdr:rowOff>76200</xdr:rowOff>
    </xdr:from>
    <xdr:to>
      <xdr:col>8</xdr:col>
      <xdr:colOff>161925</xdr:colOff>
      <xdr:row>141</xdr:row>
      <xdr:rowOff>57150</xdr:rowOff>
    </xdr:to>
    <xdr:sp>
      <xdr:nvSpPr>
        <xdr:cNvPr id="8" name="TextBox 8"/>
        <xdr:cNvSpPr txBox="1">
          <a:spLocks noChangeArrowheads="1"/>
        </xdr:cNvSpPr>
      </xdr:nvSpPr>
      <xdr:spPr>
        <a:xfrm>
          <a:off x="3267075" y="2063115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
Éste se elabora manualmente en hoja GRÁFICAS</a:t>
          </a:r>
        </a:p>
      </xdr:txBody>
    </xdr:sp>
    <xdr:clientData/>
  </xdr:twoCellAnchor>
  <xdr:twoCellAnchor>
    <xdr:from>
      <xdr:col>3</xdr:col>
      <xdr:colOff>609600</xdr:colOff>
      <xdr:row>163</xdr:row>
      <xdr:rowOff>0</xdr:rowOff>
    </xdr:from>
    <xdr:to>
      <xdr:col>7</xdr:col>
      <xdr:colOff>200025</xdr:colOff>
      <xdr:row>175</xdr:row>
      <xdr:rowOff>114300</xdr:rowOff>
    </xdr:to>
    <xdr:sp>
      <xdr:nvSpPr>
        <xdr:cNvPr id="9" name="TextBox 9"/>
        <xdr:cNvSpPr txBox="1">
          <a:spLocks noChangeArrowheads="1"/>
        </xdr:cNvSpPr>
      </xdr:nvSpPr>
      <xdr:spPr>
        <a:xfrm>
          <a:off x="3067050" y="26574750"/>
          <a:ext cx="2486025" cy="208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657225</xdr:colOff>
      <xdr:row>143</xdr:row>
      <xdr:rowOff>133350</xdr:rowOff>
    </xdr:from>
    <xdr:to>
      <xdr:col>8</xdr:col>
      <xdr:colOff>9525</xdr:colOff>
      <xdr:row>158</xdr:row>
      <xdr:rowOff>123825</xdr:rowOff>
    </xdr:to>
    <xdr:sp>
      <xdr:nvSpPr>
        <xdr:cNvPr id="10" name="TextBox 11"/>
        <xdr:cNvSpPr txBox="1">
          <a:spLocks noChangeArrowheads="1"/>
        </xdr:cNvSpPr>
      </xdr:nvSpPr>
      <xdr:spPr>
        <a:xfrm>
          <a:off x="3114675" y="234600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
Éste se elabora manualmente en hoja GRÁFICAS</a:t>
          </a:r>
        </a:p>
      </xdr:txBody>
    </xdr:sp>
    <xdr:clientData/>
  </xdr:twoCellAnchor>
  <xdr:twoCellAnchor>
    <xdr:from>
      <xdr:col>2</xdr:col>
      <xdr:colOff>714375</xdr:colOff>
      <xdr:row>178</xdr:row>
      <xdr:rowOff>38100</xdr:rowOff>
    </xdr:from>
    <xdr:to>
      <xdr:col>7</xdr:col>
      <xdr:colOff>66675</xdr:colOff>
      <xdr:row>193</xdr:row>
      <xdr:rowOff>9525</xdr:rowOff>
    </xdr:to>
    <xdr:sp>
      <xdr:nvSpPr>
        <xdr:cNvPr id="11" name="TextBox 12"/>
        <xdr:cNvSpPr txBox="1">
          <a:spLocks noChangeArrowheads="1"/>
        </xdr:cNvSpPr>
      </xdr:nvSpPr>
      <xdr:spPr>
        <a:xfrm>
          <a:off x="2447925" y="2907030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85725</xdr:colOff>
      <xdr:row>194</xdr:row>
      <xdr:rowOff>38100</xdr:rowOff>
    </xdr:from>
    <xdr:to>
      <xdr:col>7</xdr:col>
      <xdr:colOff>161925</xdr:colOff>
      <xdr:row>209</xdr:row>
      <xdr:rowOff>9525</xdr:rowOff>
    </xdr:to>
    <xdr:sp>
      <xdr:nvSpPr>
        <xdr:cNvPr id="12" name="TextBox 13"/>
        <xdr:cNvSpPr txBox="1">
          <a:spLocks noChangeArrowheads="1"/>
        </xdr:cNvSpPr>
      </xdr:nvSpPr>
      <xdr:spPr>
        <a:xfrm>
          <a:off x="2543175" y="316896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2</xdr:col>
      <xdr:colOff>600075</xdr:colOff>
      <xdr:row>216</xdr:row>
      <xdr:rowOff>9525</xdr:rowOff>
    </xdr:from>
    <xdr:to>
      <xdr:col>6</xdr:col>
      <xdr:colOff>676275</xdr:colOff>
      <xdr:row>230</xdr:row>
      <xdr:rowOff>152400</xdr:rowOff>
    </xdr:to>
    <xdr:sp>
      <xdr:nvSpPr>
        <xdr:cNvPr id="13" name="TextBox 14"/>
        <xdr:cNvSpPr txBox="1">
          <a:spLocks noChangeArrowheads="1"/>
        </xdr:cNvSpPr>
      </xdr:nvSpPr>
      <xdr:spPr>
        <a:xfrm>
          <a:off x="2333625" y="3525202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2</xdr:col>
      <xdr:colOff>571500</xdr:colOff>
      <xdr:row>237</xdr:row>
      <xdr:rowOff>114300</xdr:rowOff>
    </xdr:from>
    <xdr:to>
      <xdr:col>6</xdr:col>
      <xdr:colOff>647700</xdr:colOff>
      <xdr:row>252</xdr:row>
      <xdr:rowOff>85725</xdr:rowOff>
    </xdr:to>
    <xdr:sp>
      <xdr:nvSpPr>
        <xdr:cNvPr id="14" name="TextBox 16"/>
        <xdr:cNvSpPr txBox="1">
          <a:spLocks noChangeArrowheads="1"/>
        </xdr:cNvSpPr>
      </xdr:nvSpPr>
      <xdr:spPr>
        <a:xfrm>
          <a:off x="2305050" y="387762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133350</xdr:colOff>
      <xdr:row>213</xdr:row>
      <xdr:rowOff>9525</xdr:rowOff>
    </xdr:from>
    <xdr:to>
      <xdr:col>4</xdr:col>
      <xdr:colOff>495300</xdr:colOff>
      <xdr:row>214</xdr:row>
      <xdr:rowOff>123825</xdr:rowOff>
    </xdr:to>
    <xdr:pic>
      <xdr:nvPicPr>
        <xdr:cNvPr id="15" name="Picture 18"/>
        <xdr:cNvPicPr preferRelativeResize="1">
          <a:picLocks noChangeAspect="1"/>
        </xdr:cNvPicPr>
      </xdr:nvPicPr>
      <xdr:blipFill>
        <a:blip r:embed="rId1"/>
        <a:stretch>
          <a:fillRect/>
        </a:stretch>
      </xdr:blipFill>
      <xdr:spPr>
        <a:xfrm>
          <a:off x="1866900" y="34766250"/>
          <a:ext cx="1809750" cy="276225"/>
        </a:xfrm>
        <a:prstGeom prst="rect">
          <a:avLst/>
        </a:prstGeom>
        <a:solidFill>
          <a:srgbClr val="FFCC00"/>
        </a:solidFill>
        <a:ln w="9525" cmpd="sng">
          <a:solidFill>
            <a:srgbClr val="FF00FF"/>
          </a:solidFill>
          <a:headEnd type="none"/>
          <a:tailEnd type="none"/>
        </a:ln>
      </xdr:spPr>
    </xdr:pic>
    <xdr:clientData/>
  </xdr:twoCellAnchor>
  <xdr:twoCellAnchor editAs="oneCell">
    <xdr:from>
      <xdr:col>2</xdr:col>
      <xdr:colOff>247650</xdr:colOff>
      <xdr:row>232</xdr:row>
      <xdr:rowOff>152400</xdr:rowOff>
    </xdr:from>
    <xdr:to>
      <xdr:col>5</xdr:col>
      <xdr:colOff>66675</xdr:colOff>
      <xdr:row>234</xdr:row>
      <xdr:rowOff>142875</xdr:rowOff>
    </xdr:to>
    <xdr:pic>
      <xdr:nvPicPr>
        <xdr:cNvPr id="16" name="Picture 19"/>
        <xdr:cNvPicPr preferRelativeResize="1">
          <a:picLocks noChangeAspect="1"/>
        </xdr:cNvPicPr>
      </xdr:nvPicPr>
      <xdr:blipFill>
        <a:blip r:embed="rId2"/>
        <a:stretch>
          <a:fillRect/>
        </a:stretch>
      </xdr:blipFill>
      <xdr:spPr>
        <a:xfrm>
          <a:off x="1981200" y="38004750"/>
          <a:ext cx="1990725" cy="31432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19050</xdr:colOff>
      <xdr:row>258</xdr:row>
      <xdr:rowOff>9525</xdr:rowOff>
    </xdr:from>
    <xdr:to>
      <xdr:col>2</xdr:col>
      <xdr:colOff>104775</xdr:colOff>
      <xdr:row>259</xdr:row>
      <xdr:rowOff>66675</xdr:rowOff>
    </xdr:to>
    <xdr:pic>
      <xdr:nvPicPr>
        <xdr:cNvPr id="17" name="Picture 20"/>
        <xdr:cNvPicPr preferRelativeResize="1">
          <a:picLocks noChangeAspect="1"/>
        </xdr:cNvPicPr>
      </xdr:nvPicPr>
      <xdr:blipFill>
        <a:blip r:embed="rId3"/>
        <a:stretch>
          <a:fillRect/>
        </a:stretch>
      </xdr:blipFill>
      <xdr:spPr>
        <a:xfrm>
          <a:off x="1028700" y="42100500"/>
          <a:ext cx="809625" cy="219075"/>
        </a:xfrm>
        <a:prstGeom prst="rect">
          <a:avLst/>
        </a:prstGeom>
        <a:solidFill>
          <a:srgbClr val="CCFFCC"/>
        </a:solidFill>
        <a:ln w="9525" cmpd="sng">
          <a:solidFill>
            <a:srgbClr val="FF00FF"/>
          </a:solidFill>
          <a:headEnd type="none"/>
          <a:tailEnd type="none"/>
        </a:ln>
      </xdr:spPr>
    </xdr:pic>
    <xdr:clientData/>
  </xdr:twoCellAnchor>
  <xdr:twoCellAnchor>
    <xdr:from>
      <xdr:col>2</xdr:col>
      <xdr:colOff>552450</xdr:colOff>
      <xdr:row>260</xdr:row>
      <xdr:rowOff>85725</xdr:rowOff>
    </xdr:from>
    <xdr:to>
      <xdr:col>6</xdr:col>
      <xdr:colOff>628650</xdr:colOff>
      <xdr:row>275</xdr:row>
      <xdr:rowOff>57150</xdr:rowOff>
    </xdr:to>
    <xdr:sp>
      <xdr:nvSpPr>
        <xdr:cNvPr id="18" name="TextBox 21"/>
        <xdr:cNvSpPr txBox="1">
          <a:spLocks noChangeArrowheads="1"/>
        </xdr:cNvSpPr>
      </xdr:nvSpPr>
      <xdr:spPr>
        <a:xfrm>
          <a:off x="2286000" y="4250055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0</xdr:colOff>
      <xdr:row>285</xdr:row>
      <xdr:rowOff>0</xdr:rowOff>
    </xdr:from>
    <xdr:to>
      <xdr:col>2</xdr:col>
      <xdr:colOff>628650</xdr:colOff>
      <xdr:row>286</xdr:row>
      <xdr:rowOff>57150</xdr:rowOff>
    </xdr:to>
    <xdr:pic>
      <xdr:nvPicPr>
        <xdr:cNvPr id="19" name="Picture 22"/>
        <xdr:cNvPicPr preferRelativeResize="1">
          <a:picLocks noChangeAspect="1"/>
        </xdr:cNvPicPr>
      </xdr:nvPicPr>
      <xdr:blipFill>
        <a:blip r:embed="rId4"/>
        <a:stretch>
          <a:fillRect/>
        </a:stretch>
      </xdr:blipFill>
      <xdr:spPr>
        <a:xfrm>
          <a:off x="1733550" y="46491525"/>
          <a:ext cx="628650" cy="219075"/>
        </a:xfrm>
        <a:prstGeom prst="rect">
          <a:avLst/>
        </a:prstGeom>
        <a:solidFill>
          <a:srgbClr val="FFFF00"/>
        </a:solidFill>
        <a:ln w="9525" cmpd="sng">
          <a:solidFill>
            <a:srgbClr val="FF00FF"/>
          </a:solidFill>
          <a:headEnd type="none"/>
          <a:tailEnd type="none"/>
        </a:ln>
      </xdr:spPr>
    </xdr:pic>
    <xdr:clientData/>
  </xdr:twoCellAnchor>
  <xdr:twoCellAnchor>
    <xdr:from>
      <xdr:col>3</xdr:col>
      <xdr:colOff>47625</xdr:colOff>
      <xdr:row>290</xdr:row>
      <xdr:rowOff>28575</xdr:rowOff>
    </xdr:from>
    <xdr:to>
      <xdr:col>7</xdr:col>
      <xdr:colOff>123825</xdr:colOff>
      <xdr:row>305</xdr:row>
      <xdr:rowOff>28575</xdr:rowOff>
    </xdr:to>
    <xdr:sp>
      <xdr:nvSpPr>
        <xdr:cNvPr id="20" name="TextBox 23"/>
        <xdr:cNvSpPr txBox="1">
          <a:spLocks noChangeArrowheads="1"/>
        </xdr:cNvSpPr>
      </xdr:nvSpPr>
      <xdr:spPr>
        <a:xfrm>
          <a:off x="2505075" y="4732972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57150</xdr:colOff>
      <xdr:row>312</xdr:row>
      <xdr:rowOff>19050</xdr:rowOff>
    </xdr:from>
    <xdr:to>
      <xdr:col>2</xdr:col>
      <xdr:colOff>161925</xdr:colOff>
      <xdr:row>313</xdr:row>
      <xdr:rowOff>85725</xdr:rowOff>
    </xdr:to>
    <xdr:pic>
      <xdr:nvPicPr>
        <xdr:cNvPr id="21" name="Picture 24"/>
        <xdr:cNvPicPr preferRelativeResize="1">
          <a:picLocks noChangeAspect="1"/>
        </xdr:cNvPicPr>
      </xdr:nvPicPr>
      <xdr:blipFill>
        <a:blip r:embed="rId5"/>
        <a:stretch>
          <a:fillRect/>
        </a:stretch>
      </xdr:blipFill>
      <xdr:spPr>
        <a:xfrm>
          <a:off x="1066800" y="50882550"/>
          <a:ext cx="828675" cy="228600"/>
        </a:xfrm>
        <a:prstGeom prst="rect">
          <a:avLst/>
        </a:prstGeom>
        <a:solidFill>
          <a:srgbClr val="FFCC99"/>
        </a:solidFill>
        <a:ln w="9525" cmpd="sng">
          <a:solidFill>
            <a:srgbClr val="FF00FF"/>
          </a:solidFill>
          <a:headEnd type="none"/>
          <a:tailEnd type="none"/>
        </a:ln>
      </xdr:spPr>
    </xdr:pic>
    <xdr:clientData/>
  </xdr:twoCellAnchor>
  <xdr:twoCellAnchor>
    <xdr:from>
      <xdr:col>3</xdr:col>
      <xdr:colOff>47625</xdr:colOff>
      <xdr:row>314</xdr:row>
      <xdr:rowOff>28575</xdr:rowOff>
    </xdr:from>
    <xdr:to>
      <xdr:col>7</xdr:col>
      <xdr:colOff>123825</xdr:colOff>
      <xdr:row>328</xdr:row>
      <xdr:rowOff>133350</xdr:rowOff>
    </xdr:to>
    <xdr:sp>
      <xdr:nvSpPr>
        <xdr:cNvPr id="22" name="TextBox 25"/>
        <xdr:cNvSpPr txBox="1">
          <a:spLocks noChangeArrowheads="1"/>
        </xdr:cNvSpPr>
      </xdr:nvSpPr>
      <xdr:spPr>
        <a:xfrm>
          <a:off x="2505075" y="5121592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95250</xdr:colOff>
      <xdr:row>338</xdr:row>
      <xdr:rowOff>0</xdr:rowOff>
    </xdr:from>
    <xdr:to>
      <xdr:col>2</xdr:col>
      <xdr:colOff>457200</xdr:colOff>
      <xdr:row>339</xdr:row>
      <xdr:rowOff>57150</xdr:rowOff>
    </xdr:to>
    <xdr:pic>
      <xdr:nvPicPr>
        <xdr:cNvPr id="23" name="Picture 26"/>
        <xdr:cNvPicPr preferRelativeResize="1">
          <a:picLocks noChangeAspect="1"/>
        </xdr:cNvPicPr>
      </xdr:nvPicPr>
      <xdr:blipFill>
        <a:blip r:embed="rId6"/>
        <a:stretch>
          <a:fillRect/>
        </a:stretch>
      </xdr:blipFill>
      <xdr:spPr>
        <a:xfrm>
          <a:off x="1104900" y="55130700"/>
          <a:ext cx="1085850" cy="219075"/>
        </a:xfrm>
        <a:prstGeom prst="rect">
          <a:avLst/>
        </a:prstGeom>
        <a:solidFill>
          <a:srgbClr val="CCFFFF"/>
        </a:solidFill>
        <a:ln w="9525" cmpd="sng">
          <a:solidFill>
            <a:srgbClr val="FF00FF"/>
          </a:solidFill>
          <a:headEnd type="none"/>
          <a:tailEnd type="none"/>
        </a:ln>
      </xdr:spPr>
    </xdr:pic>
    <xdr:clientData/>
  </xdr:twoCellAnchor>
  <xdr:twoCellAnchor>
    <xdr:from>
      <xdr:col>4</xdr:col>
      <xdr:colOff>47625</xdr:colOff>
      <xdr:row>342</xdr:row>
      <xdr:rowOff>28575</xdr:rowOff>
    </xdr:from>
    <xdr:to>
      <xdr:col>8</xdr:col>
      <xdr:colOff>123825</xdr:colOff>
      <xdr:row>356</xdr:row>
      <xdr:rowOff>133350</xdr:rowOff>
    </xdr:to>
    <xdr:sp>
      <xdr:nvSpPr>
        <xdr:cNvPr id="24" name="TextBox 27"/>
        <xdr:cNvSpPr txBox="1">
          <a:spLocks noChangeArrowheads="1"/>
        </xdr:cNvSpPr>
      </xdr:nvSpPr>
      <xdr:spPr>
        <a:xfrm>
          <a:off x="3228975" y="558069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0</xdr:colOff>
      <xdr:row>367</xdr:row>
      <xdr:rowOff>85725</xdr:rowOff>
    </xdr:from>
    <xdr:to>
      <xdr:col>3</xdr:col>
      <xdr:colOff>447675</xdr:colOff>
      <xdr:row>368</xdr:row>
      <xdr:rowOff>142875</xdr:rowOff>
    </xdr:to>
    <xdr:pic>
      <xdr:nvPicPr>
        <xdr:cNvPr id="25" name="Picture 28"/>
        <xdr:cNvPicPr preferRelativeResize="1">
          <a:picLocks noChangeAspect="1"/>
        </xdr:cNvPicPr>
      </xdr:nvPicPr>
      <xdr:blipFill>
        <a:blip r:embed="rId7"/>
        <a:stretch>
          <a:fillRect/>
        </a:stretch>
      </xdr:blipFill>
      <xdr:spPr>
        <a:xfrm>
          <a:off x="1733550" y="59969400"/>
          <a:ext cx="1171575" cy="219075"/>
        </a:xfrm>
        <a:prstGeom prst="rect">
          <a:avLst/>
        </a:prstGeom>
        <a:solidFill>
          <a:srgbClr val="FFCC99"/>
        </a:solidFill>
        <a:ln w="9525" cmpd="sng">
          <a:solidFill>
            <a:srgbClr val="FF00FF"/>
          </a:solidFill>
          <a:headEnd type="none"/>
          <a:tailEnd type="none"/>
        </a:ln>
      </xdr:spPr>
    </xdr:pic>
    <xdr:clientData/>
  </xdr:twoCellAnchor>
  <xdr:twoCellAnchor>
    <xdr:from>
      <xdr:col>3</xdr:col>
      <xdr:colOff>9525</xdr:colOff>
      <xdr:row>372</xdr:row>
      <xdr:rowOff>142875</xdr:rowOff>
    </xdr:from>
    <xdr:to>
      <xdr:col>7</xdr:col>
      <xdr:colOff>85725</xdr:colOff>
      <xdr:row>387</xdr:row>
      <xdr:rowOff>85725</xdr:rowOff>
    </xdr:to>
    <xdr:sp>
      <xdr:nvSpPr>
        <xdr:cNvPr id="26" name="TextBox 29"/>
        <xdr:cNvSpPr txBox="1">
          <a:spLocks noChangeArrowheads="1"/>
        </xdr:cNvSpPr>
      </xdr:nvSpPr>
      <xdr:spPr>
        <a:xfrm>
          <a:off x="2466975" y="608361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76200</xdr:colOff>
      <xdr:row>395</xdr:row>
      <xdr:rowOff>152400</xdr:rowOff>
    </xdr:from>
    <xdr:to>
      <xdr:col>2</xdr:col>
      <xdr:colOff>438150</xdr:colOff>
      <xdr:row>397</xdr:row>
      <xdr:rowOff>47625</xdr:rowOff>
    </xdr:to>
    <xdr:pic>
      <xdr:nvPicPr>
        <xdr:cNvPr id="27" name="Picture 30"/>
        <xdr:cNvPicPr preferRelativeResize="1">
          <a:picLocks noChangeAspect="1"/>
        </xdr:cNvPicPr>
      </xdr:nvPicPr>
      <xdr:blipFill>
        <a:blip r:embed="rId8"/>
        <a:stretch>
          <a:fillRect/>
        </a:stretch>
      </xdr:blipFill>
      <xdr:spPr>
        <a:xfrm>
          <a:off x="1085850" y="64627125"/>
          <a:ext cx="1085850" cy="219075"/>
        </a:xfrm>
        <a:prstGeom prst="rect">
          <a:avLst/>
        </a:prstGeom>
        <a:solidFill>
          <a:srgbClr val="CCFFCC"/>
        </a:solidFill>
        <a:ln w="9525" cmpd="sng">
          <a:solidFill>
            <a:srgbClr val="FF00FF"/>
          </a:solidFill>
          <a:headEnd type="none"/>
          <a:tailEnd type="none"/>
        </a:ln>
      </xdr:spPr>
    </xdr:pic>
    <xdr:clientData/>
  </xdr:twoCellAnchor>
  <xdr:twoCellAnchor>
    <xdr:from>
      <xdr:col>3</xdr:col>
      <xdr:colOff>9525</xdr:colOff>
      <xdr:row>402</xdr:row>
      <xdr:rowOff>142875</xdr:rowOff>
    </xdr:from>
    <xdr:to>
      <xdr:col>7</xdr:col>
      <xdr:colOff>85725</xdr:colOff>
      <xdr:row>417</xdr:row>
      <xdr:rowOff>85725</xdr:rowOff>
    </xdr:to>
    <xdr:sp>
      <xdr:nvSpPr>
        <xdr:cNvPr id="28" name="TextBox 31"/>
        <xdr:cNvSpPr txBox="1">
          <a:spLocks noChangeArrowheads="1"/>
        </xdr:cNvSpPr>
      </xdr:nvSpPr>
      <xdr:spPr>
        <a:xfrm>
          <a:off x="2466975" y="6575107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3</xdr:col>
      <xdr:colOff>9525</xdr:colOff>
      <xdr:row>426</xdr:row>
      <xdr:rowOff>142875</xdr:rowOff>
    </xdr:from>
    <xdr:to>
      <xdr:col>7</xdr:col>
      <xdr:colOff>85725</xdr:colOff>
      <xdr:row>441</xdr:row>
      <xdr:rowOff>85725</xdr:rowOff>
    </xdr:to>
    <xdr:sp>
      <xdr:nvSpPr>
        <xdr:cNvPr id="29" name="TextBox 32"/>
        <xdr:cNvSpPr txBox="1">
          <a:spLocks noChangeArrowheads="1"/>
        </xdr:cNvSpPr>
      </xdr:nvSpPr>
      <xdr:spPr>
        <a:xfrm>
          <a:off x="2466975" y="69694425"/>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171450</xdr:colOff>
      <xdr:row>423</xdr:row>
      <xdr:rowOff>95250</xdr:rowOff>
    </xdr:from>
    <xdr:to>
      <xdr:col>3</xdr:col>
      <xdr:colOff>19050</xdr:colOff>
      <xdr:row>424</xdr:row>
      <xdr:rowOff>152400</xdr:rowOff>
    </xdr:to>
    <xdr:pic>
      <xdr:nvPicPr>
        <xdr:cNvPr id="30" name="Picture 33"/>
        <xdr:cNvPicPr preferRelativeResize="1">
          <a:picLocks noChangeAspect="1"/>
        </xdr:cNvPicPr>
      </xdr:nvPicPr>
      <xdr:blipFill>
        <a:blip r:embed="rId9"/>
        <a:stretch>
          <a:fillRect/>
        </a:stretch>
      </xdr:blipFill>
      <xdr:spPr>
        <a:xfrm>
          <a:off x="1181100" y="69161025"/>
          <a:ext cx="1295400" cy="219075"/>
        </a:xfrm>
        <a:prstGeom prst="rect">
          <a:avLst/>
        </a:prstGeom>
        <a:solidFill>
          <a:srgbClr val="99CCFF"/>
        </a:solidFill>
        <a:ln w="9525" cmpd="sng">
          <a:solidFill>
            <a:srgbClr val="FF00FF"/>
          </a:solidFill>
          <a:headEnd type="none"/>
          <a:tailEnd type="none"/>
        </a:ln>
      </xdr:spPr>
    </xdr:pic>
    <xdr:clientData/>
  </xdr:twoCellAnchor>
  <xdr:twoCellAnchor>
    <xdr:from>
      <xdr:col>3</xdr:col>
      <xdr:colOff>9525</xdr:colOff>
      <xdr:row>455</xdr:row>
      <xdr:rowOff>142875</xdr:rowOff>
    </xdr:from>
    <xdr:to>
      <xdr:col>7</xdr:col>
      <xdr:colOff>85725</xdr:colOff>
      <xdr:row>470</xdr:row>
      <xdr:rowOff>85725</xdr:rowOff>
    </xdr:to>
    <xdr:sp>
      <xdr:nvSpPr>
        <xdr:cNvPr id="31" name="TextBox 35"/>
        <xdr:cNvSpPr txBox="1">
          <a:spLocks noChangeArrowheads="1"/>
        </xdr:cNvSpPr>
      </xdr:nvSpPr>
      <xdr:spPr>
        <a:xfrm>
          <a:off x="2466975" y="74447400"/>
          <a:ext cx="2971800" cy="2428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0</xdr:colOff>
      <xdr:row>451</xdr:row>
      <xdr:rowOff>0</xdr:rowOff>
    </xdr:from>
    <xdr:to>
      <xdr:col>2</xdr:col>
      <xdr:colOff>514350</xdr:colOff>
      <xdr:row>452</xdr:row>
      <xdr:rowOff>57150</xdr:rowOff>
    </xdr:to>
    <xdr:pic>
      <xdr:nvPicPr>
        <xdr:cNvPr id="32" name="Picture 36"/>
        <xdr:cNvPicPr preferRelativeResize="1">
          <a:picLocks noChangeAspect="1"/>
        </xdr:cNvPicPr>
      </xdr:nvPicPr>
      <xdr:blipFill>
        <a:blip r:embed="rId10"/>
        <a:stretch>
          <a:fillRect/>
        </a:stretch>
      </xdr:blipFill>
      <xdr:spPr>
        <a:xfrm>
          <a:off x="1009650" y="73656825"/>
          <a:ext cx="1238250" cy="219075"/>
        </a:xfrm>
        <a:prstGeom prst="rect">
          <a:avLst/>
        </a:prstGeom>
        <a:solidFill>
          <a:srgbClr val="CCFFCC"/>
        </a:solidFill>
        <a:ln w="9525" cmpd="sng">
          <a:solidFill>
            <a:srgbClr val="FF00FF"/>
          </a:solidFill>
          <a:headEnd type="none"/>
          <a:tailEnd type="none"/>
        </a:ln>
      </xdr:spPr>
    </xdr:pic>
    <xdr:clientData/>
  </xdr:twoCellAnchor>
  <xdr:twoCellAnchor>
    <xdr:from>
      <xdr:col>3</xdr:col>
      <xdr:colOff>85725</xdr:colOff>
      <xdr:row>480</xdr:row>
      <xdr:rowOff>28575</xdr:rowOff>
    </xdr:from>
    <xdr:to>
      <xdr:col>7</xdr:col>
      <xdr:colOff>161925</xdr:colOff>
      <xdr:row>494</xdr:row>
      <xdr:rowOff>133350</xdr:rowOff>
    </xdr:to>
    <xdr:sp>
      <xdr:nvSpPr>
        <xdr:cNvPr id="33" name="TextBox 37"/>
        <xdr:cNvSpPr txBox="1">
          <a:spLocks noChangeArrowheads="1"/>
        </xdr:cNvSpPr>
      </xdr:nvSpPr>
      <xdr:spPr>
        <a:xfrm>
          <a:off x="2543175" y="78438375"/>
          <a:ext cx="2971800" cy="2390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180975</xdr:colOff>
      <xdr:row>500</xdr:row>
      <xdr:rowOff>9525</xdr:rowOff>
    </xdr:from>
    <xdr:to>
      <xdr:col>1</xdr:col>
      <xdr:colOff>371475</xdr:colOff>
      <xdr:row>502</xdr:row>
      <xdr:rowOff>85725</xdr:rowOff>
    </xdr:to>
    <xdr:pic>
      <xdr:nvPicPr>
        <xdr:cNvPr id="34" name="Picture 38"/>
        <xdr:cNvPicPr preferRelativeResize="1">
          <a:picLocks noChangeAspect="1"/>
        </xdr:cNvPicPr>
      </xdr:nvPicPr>
      <xdr:blipFill>
        <a:blip r:embed="rId11"/>
        <a:stretch>
          <a:fillRect/>
        </a:stretch>
      </xdr:blipFill>
      <xdr:spPr>
        <a:xfrm>
          <a:off x="1190625" y="81676875"/>
          <a:ext cx="190500" cy="400050"/>
        </a:xfrm>
        <a:prstGeom prst="rect">
          <a:avLst/>
        </a:prstGeom>
        <a:solidFill>
          <a:srgbClr val="CCFFFF"/>
        </a:solidFill>
        <a:ln w="9525" cmpd="sng">
          <a:solidFill>
            <a:srgbClr val="FF00FF"/>
          </a:solidFill>
          <a:headEnd type="none"/>
          <a:tailEnd type="none"/>
        </a:ln>
      </xdr:spPr>
    </xdr:pic>
    <xdr:clientData/>
  </xdr:twoCellAnchor>
  <xdr:twoCellAnchor>
    <xdr:from>
      <xdr:col>3</xdr:col>
      <xdr:colOff>85725</xdr:colOff>
      <xdr:row>508</xdr:row>
      <xdr:rowOff>28575</xdr:rowOff>
    </xdr:from>
    <xdr:to>
      <xdr:col>7</xdr:col>
      <xdr:colOff>161925</xdr:colOff>
      <xdr:row>522</xdr:row>
      <xdr:rowOff>142875</xdr:rowOff>
    </xdr:to>
    <xdr:sp>
      <xdr:nvSpPr>
        <xdr:cNvPr id="35" name="TextBox 39"/>
        <xdr:cNvSpPr txBox="1">
          <a:spLocks noChangeArrowheads="1"/>
        </xdr:cNvSpPr>
      </xdr:nvSpPr>
      <xdr:spPr>
        <a:xfrm>
          <a:off x="2543175" y="83000850"/>
          <a:ext cx="2971800" cy="2390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5</xdr:col>
      <xdr:colOff>85725</xdr:colOff>
      <xdr:row>537</xdr:row>
      <xdr:rowOff>28575</xdr:rowOff>
    </xdr:from>
    <xdr:to>
      <xdr:col>9</xdr:col>
      <xdr:colOff>161925</xdr:colOff>
      <xdr:row>551</xdr:row>
      <xdr:rowOff>95250</xdr:rowOff>
    </xdr:to>
    <xdr:sp>
      <xdr:nvSpPr>
        <xdr:cNvPr id="36" name="TextBox 40"/>
        <xdr:cNvSpPr txBox="1">
          <a:spLocks noChangeArrowheads="1"/>
        </xdr:cNvSpPr>
      </xdr:nvSpPr>
      <xdr:spPr>
        <a:xfrm>
          <a:off x="3990975" y="87706200"/>
          <a:ext cx="2971800" cy="2352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257175</xdr:colOff>
      <xdr:row>532</xdr:row>
      <xdr:rowOff>47625</xdr:rowOff>
    </xdr:from>
    <xdr:to>
      <xdr:col>2</xdr:col>
      <xdr:colOff>314325</xdr:colOff>
      <xdr:row>534</xdr:row>
      <xdr:rowOff>104775</xdr:rowOff>
    </xdr:to>
    <xdr:pic>
      <xdr:nvPicPr>
        <xdr:cNvPr id="37" name="Picture 41"/>
        <xdr:cNvPicPr preferRelativeResize="1">
          <a:picLocks noChangeAspect="1"/>
        </xdr:cNvPicPr>
      </xdr:nvPicPr>
      <xdr:blipFill>
        <a:blip r:embed="rId12"/>
        <a:stretch>
          <a:fillRect/>
        </a:stretch>
      </xdr:blipFill>
      <xdr:spPr>
        <a:xfrm>
          <a:off x="1266825" y="86915625"/>
          <a:ext cx="781050" cy="381000"/>
        </a:xfrm>
        <a:prstGeom prst="rect">
          <a:avLst/>
        </a:prstGeom>
        <a:solidFill>
          <a:srgbClr val="FFFF99"/>
        </a:solidFill>
        <a:ln w="9525" cmpd="sng">
          <a:solidFill>
            <a:srgbClr val="FF00FF"/>
          </a:solidFill>
          <a:headEnd type="none"/>
          <a:tailEnd type="none"/>
        </a:ln>
      </xdr:spPr>
    </xdr:pic>
    <xdr:clientData/>
  </xdr:twoCellAnchor>
  <xdr:twoCellAnchor>
    <xdr:from>
      <xdr:col>4</xdr:col>
      <xdr:colOff>85725</xdr:colOff>
      <xdr:row>562</xdr:row>
      <xdr:rowOff>28575</xdr:rowOff>
    </xdr:from>
    <xdr:to>
      <xdr:col>8</xdr:col>
      <xdr:colOff>161925</xdr:colOff>
      <xdr:row>576</xdr:row>
      <xdr:rowOff>104775</xdr:rowOff>
    </xdr:to>
    <xdr:sp>
      <xdr:nvSpPr>
        <xdr:cNvPr id="38" name="TextBox 42"/>
        <xdr:cNvSpPr txBox="1">
          <a:spLocks noChangeArrowheads="1"/>
        </xdr:cNvSpPr>
      </xdr:nvSpPr>
      <xdr:spPr>
        <a:xfrm>
          <a:off x="3267075" y="91821000"/>
          <a:ext cx="2971800" cy="2352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247650</xdr:colOff>
      <xdr:row>555</xdr:row>
      <xdr:rowOff>28575</xdr:rowOff>
    </xdr:from>
    <xdr:to>
      <xdr:col>2</xdr:col>
      <xdr:colOff>114300</xdr:colOff>
      <xdr:row>557</xdr:row>
      <xdr:rowOff>85725</xdr:rowOff>
    </xdr:to>
    <xdr:pic>
      <xdr:nvPicPr>
        <xdr:cNvPr id="39" name="Picture 43"/>
        <xdr:cNvPicPr preferRelativeResize="1">
          <a:picLocks noChangeAspect="1"/>
        </xdr:cNvPicPr>
      </xdr:nvPicPr>
      <xdr:blipFill>
        <a:blip r:embed="rId13"/>
        <a:stretch>
          <a:fillRect/>
        </a:stretch>
      </xdr:blipFill>
      <xdr:spPr>
        <a:xfrm>
          <a:off x="1257300" y="90639900"/>
          <a:ext cx="590550" cy="381000"/>
        </a:xfrm>
        <a:prstGeom prst="rect">
          <a:avLst/>
        </a:prstGeom>
        <a:solidFill>
          <a:srgbClr val="FFFF99"/>
        </a:solidFill>
        <a:ln w="9525" cmpd="sng">
          <a:solidFill>
            <a:srgbClr val="FF00FF"/>
          </a:solidFill>
          <a:headEnd type="none"/>
          <a:tailEnd type="none"/>
        </a:ln>
      </xdr:spPr>
    </xdr:pic>
    <xdr:clientData/>
  </xdr:twoCellAnchor>
  <xdr:twoCellAnchor>
    <xdr:from>
      <xdr:col>3</xdr:col>
      <xdr:colOff>600075</xdr:colOff>
      <xdr:row>584</xdr:row>
      <xdr:rowOff>114300</xdr:rowOff>
    </xdr:from>
    <xdr:to>
      <xdr:col>7</xdr:col>
      <xdr:colOff>676275</xdr:colOff>
      <xdr:row>598</xdr:row>
      <xdr:rowOff>142875</xdr:rowOff>
    </xdr:to>
    <xdr:sp>
      <xdr:nvSpPr>
        <xdr:cNvPr id="40" name="TextBox 44"/>
        <xdr:cNvSpPr txBox="1">
          <a:spLocks noChangeArrowheads="1"/>
        </xdr:cNvSpPr>
      </xdr:nvSpPr>
      <xdr:spPr>
        <a:xfrm>
          <a:off x="3057525" y="9547860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171450</xdr:colOff>
      <xdr:row>580</xdr:row>
      <xdr:rowOff>38100</xdr:rowOff>
    </xdr:from>
    <xdr:to>
      <xdr:col>2</xdr:col>
      <xdr:colOff>419100</xdr:colOff>
      <xdr:row>582</xdr:row>
      <xdr:rowOff>95250</xdr:rowOff>
    </xdr:to>
    <xdr:pic>
      <xdr:nvPicPr>
        <xdr:cNvPr id="41" name="Picture 45"/>
        <xdr:cNvPicPr preferRelativeResize="1">
          <a:picLocks noChangeAspect="1"/>
        </xdr:cNvPicPr>
      </xdr:nvPicPr>
      <xdr:blipFill>
        <a:blip r:embed="rId14"/>
        <a:stretch>
          <a:fillRect/>
        </a:stretch>
      </xdr:blipFill>
      <xdr:spPr>
        <a:xfrm>
          <a:off x="1181100" y="94754700"/>
          <a:ext cx="971550" cy="381000"/>
        </a:xfrm>
        <a:prstGeom prst="rect">
          <a:avLst/>
        </a:prstGeom>
        <a:solidFill>
          <a:srgbClr val="FFFF99"/>
        </a:solidFill>
        <a:ln w="9525" cmpd="sng">
          <a:solidFill>
            <a:srgbClr val="FF00FF"/>
          </a:solidFill>
          <a:headEnd type="none"/>
          <a:tailEnd type="none"/>
        </a:ln>
      </xdr:spPr>
    </xdr:pic>
    <xdr:clientData/>
  </xdr:twoCellAnchor>
  <xdr:twoCellAnchor>
    <xdr:from>
      <xdr:col>7</xdr:col>
      <xdr:colOff>266700</xdr:colOff>
      <xdr:row>616</xdr:row>
      <xdr:rowOff>66675</xdr:rowOff>
    </xdr:from>
    <xdr:to>
      <xdr:col>11</xdr:col>
      <xdr:colOff>304800</xdr:colOff>
      <xdr:row>630</xdr:row>
      <xdr:rowOff>95250</xdr:rowOff>
    </xdr:to>
    <xdr:sp>
      <xdr:nvSpPr>
        <xdr:cNvPr id="42" name="TextBox 46"/>
        <xdr:cNvSpPr txBox="1">
          <a:spLocks noChangeArrowheads="1"/>
        </xdr:cNvSpPr>
      </xdr:nvSpPr>
      <xdr:spPr>
        <a:xfrm>
          <a:off x="5619750" y="10063162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85725</xdr:colOff>
      <xdr:row>603</xdr:row>
      <xdr:rowOff>95250</xdr:rowOff>
    </xdr:from>
    <xdr:to>
      <xdr:col>3</xdr:col>
      <xdr:colOff>161925</xdr:colOff>
      <xdr:row>605</xdr:row>
      <xdr:rowOff>152400</xdr:rowOff>
    </xdr:to>
    <xdr:pic>
      <xdr:nvPicPr>
        <xdr:cNvPr id="43" name="Picture 47"/>
        <xdr:cNvPicPr preferRelativeResize="1">
          <a:picLocks noChangeAspect="1"/>
        </xdr:cNvPicPr>
      </xdr:nvPicPr>
      <xdr:blipFill>
        <a:blip r:embed="rId15"/>
        <a:stretch>
          <a:fillRect/>
        </a:stretch>
      </xdr:blipFill>
      <xdr:spPr>
        <a:xfrm>
          <a:off x="1095375" y="98555175"/>
          <a:ext cx="1524000" cy="381000"/>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114300</xdr:colOff>
      <xdr:row>633</xdr:row>
      <xdr:rowOff>85725</xdr:rowOff>
    </xdr:from>
    <xdr:to>
      <xdr:col>3</xdr:col>
      <xdr:colOff>180975</xdr:colOff>
      <xdr:row>635</xdr:row>
      <xdr:rowOff>142875</xdr:rowOff>
    </xdr:to>
    <xdr:pic>
      <xdr:nvPicPr>
        <xdr:cNvPr id="44" name="Picture 48"/>
        <xdr:cNvPicPr preferRelativeResize="1">
          <a:picLocks noChangeAspect="1"/>
        </xdr:cNvPicPr>
      </xdr:nvPicPr>
      <xdr:blipFill>
        <a:blip r:embed="rId16"/>
        <a:stretch>
          <a:fillRect/>
        </a:stretch>
      </xdr:blipFill>
      <xdr:spPr>
        <a:xfrm>
          <a:off x="1123950" y="103422450"/>
          <a:ext cx="1514475" cy="381000"/>
        </a:xfrm>
        <a:prstGeom prst="rect">
          <a:avLst/>
        </a:prstGeom>
        <a:solidFill>
          <a:srgbClr val="FFFF00"/>
        </a:solidFill>
        <a:ln w="9525" cmpd="sng">
          <a:solidFill>
            <a:srgbClr val="FF00FF"/>
          </a:solidFill>
          <a:headEnd type="none"/>
          <a:tailEnd type="none"/>
        </a:ln>
      </xdr:spPr>
    </xdr:pic>
    <xdr:clientData/>
  </xdr:twoCellAnchor>
  <xdr:twoCellAnchor>
    <xdr:from>
      <xdr:col>8</xdr:col>
      <xdr:colOff>266700</xdr:colOff>
      <xdr:row>647</xdr:row>
      <xdr:rowOff>66675</xdr:rowOff>
    </xdr:from>
    <xdr:to>
      <xdr:col>12</xdr:col>
      <xdr:colOff>266700</xdr:colOff>
      <xdr:row>661</xdr:row>
      <xdr:rowOff>95250</xdr:rowOff>
    </xdr:to>
    <xdr:sp>
      <xdr:nvSpPr>
        <xdr:cNvPr id="45" name="TextBox 49"/>
        <xdr:cNvSpPr txBox="1">
          <a:spLocks noChangeArrowheads="1"/>
        </xdr:cNvSpPr>
      </xdr:nvSpPr>
      <xdr:spPr>
        <a:xfrm>
          <a:off x="6343650" y="10567035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114300</xdr:colOff>
      <xdr:row>666</xdr:row>
      <xdr:rowOff>57150</xdr:rowOff>
    </xdr:from>
    <xdr:to>
      <xdr:col>3</xdr:col>
      <xdr:colOff>190500</xdr:colOff>
      <xdr:row>668</xdr:row>
      <xdr:rowOff>114300</xdr:rowOff>
    </xdr:to>
    <xdr:pic>
      <xdr:nvPicPr>
        <xdr:cNvPr id="46" name="Picture 50"/>
        <xdr:cNvPicPr preferRelativeResize="1">
          <a:picLocks noChangeAspect="1"/>
        </xdr:cNvPicPr>
      </xdr:nvPicPr>
      <xdr:blipFill>
        <a:blip r:embed="rId17"/>
        <a:stretch>
          <a:fillRect/>
        </a:stretch>
      </xdr:blipFill>
      <xdr:spPr>
        <a:xfrm>
          <a:off x="1123950" y="108756450"/>
          <a:ext cx="1524000" cy="381000"/>
        </a:xfrm>
        <a:prstGeom prst="rect">
          <a:avLst/>
        </a:prstGeom>
        <a:solidFill>
          <a:srgbClr val="FFFF00"/>
        </a:solidFill>
        <a:ln w="9525" cmpd="sng">
          <a:solidFill>
            <a:srgbClr val="FF00FF"/>
          </a:solidFill>
          <a:headEnd type="none"/>
          <a:tailEnd type="none"/>
        </a:ln>
      </xdr:spPr>
    </xdr:pic>
    <xdr:clientData/>
  </xdr:twoCellAnchor>
  <xdr:twoCellAnchor>
    <xdr:from>
      <xdr:col>8</xdr:col>
      <xdr:colOff>266700</xdr:colOff>
      <xdr:row>682</xdr:row>
      <xdr:rowOff>66675</xdr:rowOff>
    </xdr:from>
    <xdr:to>
      <xdr:col>12</xdr:col>
      <xdr:colOff>266700</xdr:colOff>
      <xdr:row>696</xdr:row>
      <xdr:rowOff>95250</xdr:rowOff>
    </xdr:to>
    <xdr:sp>
      <xdr:nvSpPr>
        <xdr:cNvPr id="47" name="TextBox 51"/>
        <xdr:cNvSpPr txBox="1">
          <a:spLocks noChangeArrowheads="1"/>
        </xdr:cNvSpPr>
      </xdr:nvSpPr>
      <xdr:spPr>
        <a:xfrm>
          <a:off x="6343650" y="11135677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7</xdr:col>
      <xdr:colOff>133350</xdr:colOff>
      <xdr:row>717</xdr:row>
      <xdr:rowOff>104775</xdr:rowOff>
    </xdr:from>
    <xdr:to>
      <xdr:col>11</xdr:col>
      <xdr:colOff>171450</xdr:colOff>
      <xdr:row>731</xdr:row>
      <xdr:rowOff>133350</xdr:rowOff>
    </xdr:to>
    <xdr:sp>
      <xdr:nvSpPr>
        <xdr:cNvPr id="48" name="TextBox 52"/>
        <xdr:cNvSpPr txBox="1">
          <a:spLocks noChangeArrowheads="1"/>
        </xdr:cNvSpPr>
      </xdr:nvSpPr>
      <xdr:spPr>
        <a:xfrm>
          <a:off x="5486400" y="11708130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19050</xdr:colOff>
      <xdr:row>700</xdr:row>
      <xdr:rowOff>104775</xdr:rowOff>
    </xdr:from>
    <xdr:to>
      <xdr:col>3</xdr:col>
      <xdr:colOff>95250</xdr:colOff>
      <xdr:row>703</xdr:row>
      <xdr:rowOff>0</xdr:rowOff>
    </xdr:to>
    <xdr:pic>
      <xdr:nvPicPr>
        <xdr:cNvPr id="49" name="Picture 53"/>
        <xdr:cNvPicPr preferRelativeResize="1">
          <a:picLocks noChangeAspect="1"/>
        </xdr:cNvPicPr>
      </xdr:nvPicPr>
      <xdr:blipFill>
        <a:blip r:embed="rId18"/>
        <a:stretch>
          <a:fillRect/>
        </a:stretch>
      </xdr:blipFill>
      <xdr:spPr>
        <a:xfrm>
          <a:off x="1028700" y="114328575"/>
          <a:ext cx="1524000" cy="3810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38100</xdr:colOff>
      <xdr:row>735</xdr:row>
      <xdr:rowOff>66675</xdr:rowOff>
    </xdr:from>
    <xdr:to>
      <xdr:col>3</xdr:col>
      <xdr:colOff>114300</xdr:colOff>
      <xdr:row>737</xdr:row>
      <xdr:rowOff>123825</xdr:rowOff>
    </xdr:to>
    <xdr:pic>
      <xdr:nvPicPr>
        <xdr:cNvPr id="50" name="Picture 54"/>
        <xdr:cNvPicPr preferRelativeResize="1">
          <a:picLocks noChangeAspect="1"/>
        </xdr:cNvPicPr>
      </xdr:nvPicPr>
      <xdr:blipFill>
        <a:blip r:embed="rId19"/>
        <a:stretch>
          <a:fillRect/>
        </a:stretch>
      </xdr:blipFill>
      <xdr:spPr>
        <a:xfrm>
          <a:off x="1047750" y="119976900"/>
          <a:ext cx="1524000" cy="381000"/>
        </a:xfrm>
        <a:prstGeom prst="rect">
          <a:avLst/>
        </a:prstGeom>
        <a:solidFill>
          <a:srgbClr val="FFFF00"/>
        </a:solidFill>
        <a:ln w="9525" cmpd="sng">
          <a:solidFill>
            <a:srgbClr val="FF00FF"/>
          </a:solidFill>
          <a:headEnd type="none"/>
          <a:tailEnd type="none"/>
        </a:ln>
      </xdr:spPr>
    </xdr:pic>
    <xdr:clientData/>
  </xdr:twoCellAnchor>
  <xdr:twoCellAnchor>
    <xdr:from>
      <xdr:col>7</xdr:col>
      <xdr:colOff>400050</xdr:colOff>
      <xdr:row>751</xdr:row>
      <xdr:rowOff>104775</xdr:rowOff>
    </xdr:from>
    <xdr:to>
      <xdr:col>11</xdr:col>
      <xdr:colOff>438150</xdr:colOff>
      <xdr:row>765</xdr:row>
      <xdr:rowOff>133350</xdr:rowOff>
    </xdr:to>
    <xdr:sp>
      <xdr:nvSpPr>
        <xdr:cNvPr id="51" name="TextBox 55"/>
        <xdr:cNvSpPr txBox="1">
          <a:spLocks noChangeArrowheads="1"/>
        </xdr:cNvSpPr>
      </xdr:nvSpPr>
      <xdr:spPr>
        <a:xfrm>
          <a:off x="5753100" y="12260580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1</xdr:col>
      <xdr:colOff>85725</xdr:colOff>
      <xdr:row>768</xdr:row>
      <xdr:rowOff>85725</xdr:rowOff>
    </xdr:from>
    <xdr:to>
      <xdr:col>3</xdr:col>
      <xdr:colOff>228600</xdr:colOff>
      <xdr:row>770</xdr:row>
      <xdr:rowOff>142875</xdr:rowOff>
    </xdr:to>
    <xdr:pic>
      <xdr:nvPicPr>
        <xdr:cNvPr id="52" name="Picture 56"/>
        <xdr:cNvPicPr preferRelativeResize="1">
          <a:picLocks noChangeAspect="1"/>
        </xdr:cNvPicPr>
      </xdr:nvPicPr>
      <xdr:blipFill>
        <a:blip r:embed="rId20"/>
        <a:stretch>
          <a:fillRect/>
        </a:stretch>
      </xdr:blipFill>
      <xdr:spPr>
        <a:xfrm>
          <a:off x="1095375" y="125358525"/>
          <a:ext cx="1590675" cy="381000"/>
        </a:xfrm>
        <a:prstGeom prst="rect">
          <a:avLst/>
        </a:prstGeom>
        <a:solidFill>
          <a:srgbClr val="FFFF00"/>
        </a:solidFill>
        <a:ln w="9525" cmpd="sng">
          <a:solidFill>
            <a:srgbClr val="FF00FF"/>
          </a:solidFill>
          <a:headEnd type="none"/>
          <a:tailEnd type="none"/>
        </a:ln>
      </xdr:spPr>
    </xdr:pic>
    <xdr:clientData/>
  </xdr:twoCellAnchor>
  <xdr:twoCellAnchor>
    <xdr:from>
      <xdr:col>6</xdr:col>
      <xdr:colOff>361950</xdr:colOff>
      <xdr:row>803</xdr:row>
      <xdr:rowOff>0</xdr:rowOff>
    </xdr:from>
    <xdr:to>
      <xdr:col>10</xdr:col>
      <xdr:colOff>438150</xdr:colOff>
      <xdr:row>817</xdr:row>
      <xdr:rowOff>28575</xdr:rowOff>
    </xdr:to>
    <xdr:sp>
      <xdr:nvSpPr>
        <xdr:cNvPr id="53" name="TextBox 57"/>
        <xdr:cNvSpPr txBox="1">
          <a:spLocks noChangeArrowheads="1"/>
        </xdr:cNvSpPr>
      </xdr:nvSpPr>
      <xdr:spPr>
        <a:xfrm>
          <a:off x="4991100" y="13095922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xdr:from>
      <xdr:col>6</xdr:col>
      <xdr:colOff>314325</xdr:colOff>
      <xdr:row>781</xdr:row>
      <xdr:rowOff>114300</xdr:rowOff>
    </xdr:from>
    <xdr:to>
      <xdr:col>10</xdr:col>
      <xdr:colOff>390525</xdr:colOff>
      <xdr:row>795</xdr:row>
      <xdr:rowOff>142875</xdr:rowOff>
    </xdr:to>
    <xdr:sp>
      <xdr:nvSpPr>
        <xdr:cNvPr id="54" name="TextBox 58"/>
        <xdr:cNvSpPr txBox="1">
          <a:spLocks noChangeArrowheads="1"/>
        </xdr:cNvSpPr>
      </xdr:nvSpPr>
      <xdr:spPr>
        <a:xfrm>
          <a:off x="4943475" y="12749212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171450</xdr:colOff>
      <xdr:row>802</xdr:row>
      <xdr:rowOff>95250</xdr:rowOff>
    </xdr:from>
    <xdr:to>
      <xdr:col>2</xdr:col>
      <xdr:colOff>638175</xdr:colOff>
      <xdr:row>803</xdr:row>
      <xdr:rowOff>114300</xdr:rowOff>
    </xdr:to>
    <xdr:pic>
      <xdr:nvPicPr>
        <xdr:cNvPr id="55" name="Picture 59"/>
        <xdr:cNvPicPr preferRelativeResize="1">
          <a:picLocks noChangeAspect="1"/>
        </xdr:cNvPicPr>
      </xdr:nvPicPr>
      <xdr:blipFill>
        <a:blip r:embed="rId21"/>
        <a:stretch>
          <a:fillRect/>
        </a:stretch>
      </xdr:blipFill>
      <xdr:spPr>
        <a:xfrm>
          <a:off x="1905000" y="130892550"/>
          <a:ext cx="466725" cy="18097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57150</xdr:colOff>
      <xdr:row>802</xdr:row>
      <xdr:rowOff>114300</xdr:rowOff>
    </xdr:from>
    <xdr:to>
      <xdr:col>3</xdr:col>
      <xdr:colOff>609600</xdr:colOff>
      <xdr:row>803</xdr:row>
      <xdr:rowOff>123825</xdr:rowOff>
    </xdr:to>
    <xdr:pic>
      <xdr:nvPicPr>
        <xdr:cNvPr id="56" name="Picture 60"/>
        <xdr:cNvPicPr preferRelativeResize="1">
          <a:picLocks noChangeAspect="1"/>
        </xdr:cNvPicPr>
      </xdr:nvPicPr>
      <xdr:blipFill>
        <a:blip r:embed="rId22"/>
        <a:stretch>
          <a:fillRect/>
        </a:stretch>
      </xdr:blipFill>
      <xdr:spPr>
        <a:xfrm>
          <a:off x="2514600" y="130911600"/>
          <a:ext cx="552450" cy="171450"/>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802</xdr:row>
      <xdr:rowOff>114300</xdr:rowOff>
    </xdr:from>
    <xdr:to>
      <xdr:col>4</xdr:col>
      <xdr:colOff>581025</xdr:colOff>
      <xdr:row>803</xdr:row>
      <xdr:rowOff>85725</xdr:rowOff>
    </xdr:to>
    <xdr:pic>
      <xdr:nvPicPr>
        <xdr:cNvPr id="57" name="Picture 61"/>
        <xdr:cNvPicPr preferRelativeResize="1">
          <a:picLocks noChangeAspect="1"/>
        </xdr:cNvPicPr>
      </xdr:nvPicPr>
      <xdr:blipFill>
        <a:blip r:embed="rId23"/>
        <a:stretch>
          <a:fillRect/>
        </a:stretch>
      </xdr:blipFill>
      <xdr:spPr>
        <a:xfrm>
          <a:off x="3219450" y="130911600"/>
          <a:ext cx="542925" cy="1333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85725</xdr:colOff>
      <xdr:row>802</xdr:row>
      <xdr:rowOff>114300</xdr:rowOff>
    </xdr:from>
    <xdr:to>
      <xdr:col>5</xdr:col>
      <xdr:colOff>619125</xdr:colOff>
      <xdr:row>803</xdr:row>
      <xdr:rowOff>114300</xdr:rowOff>
    </xdr:to>
    <xdr:pic>
      <xdr:nvPicPr>
        <xdr:cNvPr id="58" name="Picture 62"/>
        <xdr:cNvPicPr preferRelativeResize="1">
          <a:picLocks noChangeAspect="1"/>
        </xdr:cNvPicPr>
      </xdr:nvPicPr>
      <xdr:blipFill>
        <a:blip r:embed="rId24"/>
        <a:stretch>
          <a:fillRect/>
        </a:stretch>
      </xdr:blipFill>
      <xdr:spPr>
        <a:xfrm>
          <a:off x="3990975" y="130911600"/>
          <a:ext cx="533400" cy="161925"/>
        </a:xfrm>
        <a:prstGeom prst="rect">
          <a:avLst/>
        </a:prstGeom>
        <a:solidFill>
          <a:srgbClr val="CCFFFF"/>
        </a:solidFill>
        <a:ln w="9525" cmpd="sng">
          <a:solidFill>
            <a:srgbClr val="FF00FF"/>
          </a:solidFill>
          <a:headEnd type="none"/>
          <a:tailEnd type="none"/>
        </a:ln>
      </xdr:spPr>
    </xdr:pic>
    <xdr:clientData/>
  </xdr:twoCellAnchor>
  <xdr:twoCellAnchor>
    <xdr:from>
      <xdr:col>7</xdr:col>
      <xdr:colOff>361950</xdr:colOff>
      <xdr:row>824</xdr:row>
      <xdr:rowOff>0</xdr:rowOff>
    </xdr:from>
    <xdr:to>
      <xdr:col>11</xdr:col>
      <xdr:colOff>400050</xdr:colOff>
      <xdr:row>838</xdr:row>
      <xdr:rowOff>28575</xdr:rowOff>
    </xdr:to>
    <xdr:sp>
      <xdr:nvSpPr>
        <xdr:cNvPr id="59" name="TextBox 63"/>
        <xdr:cNvSpPr txBox="1">
          <a:spLocks noChangeArrowheads="1"/>
        </xdr:cNvSpPr>
      </xdr:nvSpPr>
      <xdr:spPr>
        <a:xfrm>
          <a:off x="5715000" y="13438822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47625</xdr:colOff>
      <xdr:row>822</xdr:row>
      <xdr:rowOff>76200</xdr:rowOff>
    </xdr:from>
    <xdr:to>
      <xdr:col>2</xdr:col>
      <xdr:colOff>609600</xdr:colOff>
      <xdr:row>823</xdr:row>
      <xdr:rowOff>57150</xdr:rowOff>
    </xdr:to>
    <xdr:pic>
      <xdr:nvPicPr>
        <xdr:cNvPr id="60" name="Picture 64"/>
        <xdr:cNvPicPr preferRelativeResize="1">
          <a:picLocks noChangeAspect="1"/>
        </xdr:cNvPicPr>
      </xdr:nvPicPr>
      <xdr:blipFill>
        <a:blip r:embed="rId25"/>
        <a:stretch>
          <a:fillRect/>
        </a:stretch>
      </xdr:blipFill>
      <xdr:spPr>
        <a:xfrm>
          <a:off x="1781175" y="134131050"/>
          <a:ext cx="561975" cy="142875"/>
        </a:xfrm>
        <a:prstGeom prst="rect">
          <a:avLst/>
        </a:prstGeom>
        <a:solidFill>
          <a:srgbClr val="FF99CC"/>
        </a:solidFill>
        <a:ln w="9525" cmpd="sng">
          <a:solidFill>
            <a:srgbClr val="FF00FF"/>
          </a:solidFill>
          <a:headEnd type="none"/>
          <a:tailEnd type="none"/>
        </a:ln>
      </xdr:spPr>
    </xdr:pic>
    <xdr:clientData/>
  </xdr:twoCellAnchor>
  <xdr:twoCellAnchor editAs="oneCell">
    <xdr:from>
      <xdr:col>5</xdr:col>
      <xdr:colOff>57150</xdr:colOff>
      <xdr:row>822</xdr:row>
      <xdr:rowOff>38100</xdr:rowOff>
    </xdr:from>
    <xdr:to>
      <xdr:col>5</xdr:col>
      <xdr:colOff>609600</xdr:colOff>
      <xdr:row>823</xdr:row>
      <xdr:rowOff>19050</xdr:rowOff>
    </xdr:to>
    <xdr:pic>
      <xdr:nvPicPr>
        <xdr:cNvPr id="61" name="Picture 65"/>
        <xdr:cNvPicPr preferRelativeResize="1">
          <a:picLocks noChangeAspect="1"/>
        </xdr:cNvPicPr>
      </xdr:nvPicPr>
      <xdr:blipFill>
        <a:blip r:embed="rId26"/>
        <a:stretch>
          <a:fillRect/>
        </a:stretch>
      </xdr:blipFill>
      <xdr:spPr>
        <a:xfrm>
          <a:off x="3962400" y="134092950"/>
          <a:ext cx="552450" cy="142875"/>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47625</xdr:colOff>
      <xdr:row>822</xdr:row>
      <xdr:rowOff>57150</xdr:rowOff>
    </xdr:from>
    <xdr:to>
      <xdr:col>4</xdr:col>
      <xdr:colOff>638175</xdr:colOff>
      <xdr:row>823</xdr:row>
      <xdr:rowOff>38100</xdr:rowOff>
    </xdr:to>
    <xdr:pic>
      <xdr:nvPicPr>
        <xdr:cNvPr id="62" name="Picture 66"/>
        <xdr:cNvPicPr preferRelativeResize="1">
          <a:picLocks noChangeAspect="1"/>
        </xdr:cNvPicPr>
      </xdr:nvPicPr>
      <xdr:blipFill>
        <a:blip r:embed="rId27"/>
        <a:stretch>
          <a:fillRect/>
        </a:stretch>
      </xdr:blipFill>
      <xdr:spPr>
        <a:xfrm>
          <a:off x="3228975" y="134112000"/>
          <a:ext cx="590550" cy="14287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19050</xdr:colOff>
      <xdr:row>822</xdr:row>
      <xdr:rowOff>47625</xdr:rowOff>
    </xdr:from>
    <xdr:to>
      <xdr:col>3</xdr:col>
      <xdr:colOff>609600</xdr:colOff>
      <xdr:row>823</xdr:row>
      <xdr:rowOff>47625</xdr:rowOff>
    </xdr:to>
    <xdr:pic>
      <xdr:nvPicPr>
        <xdr:cNvPr id="63" name="Picture 67"/>
        <xdr:cNvPicPr preferRelativeResize="1">
          <a:picLocks noChangeAspect="1"/>
        </xdr:cNvPicPr>
      </xdr:nvPicPr>
      <xdr:blipFill>
        <a:blip r:embed="rId28"/>
        <a:stretch>
          <a:fillRect/>
        </a:stretch>
      </xdr:blipFill>
      <xdr:spPr>
        <a:xfrm>
          <a:off x="2476500" y="134102475"/>
          <a:ext cx="590550" cy="161925"/>
        </a:xfrm>
        <a:prstGeom prst="rect">
          <a:avLst/>
        </a:prstGeom>
        <a:solidFill>
          <a:srgbClr val="99CCFF"/>
        </a:solidFill>
        <a:ln w="9525" cmpd="sng">
          <a:solidFill>
            <a:srgbClr val="FF00FF"/>
          </a:solidFill>
          <a:headEnd type="none"/>
          <a:tailEnd type="none"/>
        </a:ln>
      </xdr:spPr>
    </xdr:pic>
    <xdr:clientData/>
  </xdr:twoCellAnchor>
  <xdr:twoCellAnchor>
    <xdr:from>
      <xdr:col>7</xdr:col>
      <xdr:colOff>161925</xdr:colOff>
      <xdr:row>846</xdr:row>
      <xdr:rowOff>19050</xdr:rowOff>
    </xdr:from>
    <xdr:to>
      <xdr:col>11</xdr:col>
      <xdr:colOff>200025</xdr:colOff>
      <xdr:row>860</xdr:row>
      <xdr:rowOff>47625</xdr:rowOff>
    </xdr:to>
    <xdr:sp>
      <xdr:nvSpPr>
        <xdr:cNvPr id="64" name="TextBox 68"/>
        <xdr:cNvSpPr txBox="1">
          <a:spLocks noChangeArrowheads="1"/>
        </xdr:cNvSpPr>
      </xdr:nvSpPr>
      <xdr:spPr>
        <a:xfrm>
          <a:off x="5514975" y="13799820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66675</xdr:colOff>
      <xdr:row>844</xdr:row>
      <xdr:rowOff>47625</xdr:rowOff>
    </xdr:from>
    <xdr:to>
      <xdr:col>2</xdr:col>
      <xdr:colOff>666750</xdr:colOff>
      <xdr:row>845</xdr:row>
      <xdr:rowOff>104775</xdr:rowOff>
    </xdr:to>
    <xdr:pic>
      <xdr:nvPicPr>
        <xdr:cNvPr id="65" name="Picture 69"/>
        <xdr:cNvPicPr preferRelativeResize="1">
          <a:picLocks noChangeAspect="1"/>
        </xdr:cNvPicPr>
      </xdr:nvPicPr>
      <xdr:blipFill>
        <a:blip r:embed="rId29"/>
        <a:stretch>
          <a:fillRect/>
        </a:stretch>
      </xdr:blipFill>
      <xdr:spPr>
        <a:xfrm>
          <a:off x="1800225" y="137693400"/>
          <a:ext cx="600075" cy="21907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9525</xdr:colOff>
      <xdr:row>844</xdr:row>
      <xdr:rowOff>47625</xdr:rowOff>
    </xdr:from>
    <xdr:to>
      <xdr:col>3</xdr:col>
      <xdr:colOff>695325</xdr:colOff>
      <xdr:row>845</xdr:row>
      <xdr:rowOff>104775</xdr:rowOff>
    </xdr:to>
    <xdr:pic>
      <xdr:nvPicPr>
        <xdr:cNvPr id="66" name="Picture 70"/>
        <xdr:cNvPicPr preferRelativeResize="1">
          <a:picLocks noChangeAspect="1"/>
        </xdr:cNvPicPr>
      </xdr:nvPicPr>
      <xdr:blipFill>
        <a:blip r:embed="rId30"/>
        <a:stretch>
          <a:fillRect/>
        </a:stretch>
      </xdr:blipFill>
      <xdr:spPr>
        <a:xfrm>
          <a:off x="2466975" y="137693400"/>
          <a:ext cx="685800"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28575</xdr:colOff>
      <xdr:row>844</xdr:row>
      <xdr:rowOff>47625</xdr:rowOff>
    </xdr:from>
    <xdr:to>
      <xdr:col>4</xdr:col>
      <xdr:colOff>685800</xdr:colOff>
      <xdr:row>845</xdr:row>
      <xdr:rowOff>95250</xdr:rowOff>
    </xdr:to>
    <xdr:pic>
      <xdr:nvPicPr>
        <xdr:cNvPr id="67" name="Picture 71"/>
        <xdr:cNvPicPr preferRelativeResize="1">
          <a:picLocks noChangeAspect="1"/>
        </xdr:cNvPicPr>
      </xdr:nvPicPr>
      <xdr:blipFill>
        <a:blip r:embed="rId31"/>
        <a:stretch>
          <a:fillRect/>
        </a:stretch>
      </xdr:blipFill>
      <xdr:spPr>
        <a:xfrm>
          <a:off x="3209925" y="137693400"/>
          <a:ext cx="6572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66675</xdr:colOff>
      <xdr:row>844</xdr:row>
      <xdr:rowOff>47625</xdr:rowOff>
    </xdr:from>
    <xdr:to>
      <xdr:col>5</xdr:col>
      <xdr:colOff>704850</xdr:colOff>
      <xdr:row>845</xdr:row>
      <xdr:rowOff>76200</xdr:rowOff>
    </xdr:to>
    <xdr:pic>
      <xdr:nvPicPr>
        <xdr:cNvPr id="68" name="Picture 72"/>
        <xdr:cNvPicPr preferRelativeResize="1">
          <a:picLocks noChangeAspect="1"/>
        </xdr:cNvPicPr>
      </xdr:nvPicPr>
      <xdr:blipFill>
        <a:blip r:embed="rId32"/>
        <a:stretch>
          <a:fillRect/>
        </a:stretch>
      </xdr:blipFill>
      <xdr:spPr>
        <a:xfrm>
          <a:off x="3971925" y="137693400"/>
          <a:ext cx="638175" cy="190500"/>
        </a:xfrm>
        <a:prstGeom prst="rect">
          <a:avLst/>
        </a:prstGeom>
        <a:solidFill>
          <a:srgbClr val="CCFFFF"/>
        </a:solidFill>
        <a:ln w="9525" cmpd="sng">
          <a:solidFill>
            <a:srgbClr val="FF00FF"/>
          </a:solidFill>
          <a:headEnd type="none"/>
          <a:tailEnd type="none"/>
        </a:ln>
      </xdr:spPr>
    </xdr:pic>
    <xdr:clientData/>
  </xdr:twoCellAnchor>
  <xdr:twoCellAnchor>
    <xdr:from>
      <xdr:col>7</xdr:col>
      <xdr:colOff>161925</xdr:colOff>
      <xdr:row>866</xdr:row>
      <xdr:rowOff>19050</xdr:rowOff>
    </xdr:from>
    <xdr:to>
      <xdr:col>11</xdr:col>
      <xdr:colOff>200025</xdr:colOff>
      <xdr:row>880</xdr:row>
      <xdr:rowOff>47625</xdr:rowOff>
    </xdr:to>
    <xdr:sp>
      <xdr:nvSpPr>
        <xdr:cNvPr id="69" name="TextBox 73"/>
        <xdr:cNvSpPr txBox="1">
          <a:spLocks noChangeArrowheads="1"/>
        </xdr:cNvSpPr>
      </xdr:nvSpPr>
      <xdr:spPr>
        <a:xfrm>
          <a:off x="5514975" y="14125575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38100</xdr:colOff>
      <xdr:row>864</xdr:row>
      <xdr:rowOff>85725</xdr:rowOff>
    </xdr:from>
    <xdr:to>
      <xdr:col>2</xdr:col>
      <xdr:colOff>647700</xdr:colOff>
      <xdr:row>865</xdr:row>
      <xdr:rowOff>85725</xdr:rowOff>
    </xdr:to>
    <xdr:pic>
      <xdr:nvPicPr>
        <xdr:cNvPr id="70" name="Picture 74"/>
        <xdr:cNvPicPr preferRelativeResize="1">
          <a:picLocks noChangeAspect="1"/>
        </xdr:cNvPicPr>
      </xdr:nvPicPr>
      <xdr:blipFill>
        <a:blip r:embed="rId33"/>
        <a:stretch>
          <a:fillRect/>
        </a:stretch>
      </xdr:blipFill>
      <xdr:spPr>
        <a:xfrm>
          <a:off x="1771650" y="140998575"/>
          <a:ext cx="609600" cy="16192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66675</xdr:colOff>
      <xdr:row>864</xdr:row>
      <xdr:rowOff>95250</xdr:rowOff>
    </xdr:from>
    <xdr:to>
      <xdr:col>3</xdr:col>
      <xdr:colOff>619125</xdr:colOff>
      <xdr:row>865</xdr:row>
      <xdr:rowOff>85725</xdr:rowOff>
    </xdr:to>
    <xdr:pic>
      <xdr:nvPicPr>
        <xdr:cNvPr id="71" name="Picture 75"/>
        <xdr:cNvPicPr preferRelativeResize="1">
          <a:picLocks noChangeAspect="1"/>
        </xdr:cNvPicPr>
      </xdr:nvPicPr>
      <xdr:blipFill>
        <a:blip r:embed="rId34"/>
        <a:stretch>
          <a:fillRect/>
        </a:stretch>
      </xdr:blipFill>
      <xdr:spPr>
        <a:xfrm>
          <a:off x="2524125" y="141008100"/>
          <a:ext cx="552450" cy="152400"/>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864</xdr:row>
      <xdr:rowOff>76200</xdr:rowOff>
    </xdr:from>
    <xdr:to>
      <xdr:col>4</xdr:col>
      <xdr:colOff>676275</xdr:colOff>
      <xdr:row>865</xdr:row>
      <xdr:rowOff>85725</xdr:rowOff>
    </xdr:to>
    <xdr:pic>
      <xdr:nvPicPr>
        <xdr:cNvPr id="72" name="Picture 76"/>
        <xdr:cNvPicPr preferRelativeResize="1">
          <a:picLocks noChangeAspect="1"/>
        </xdr:cNvPicPr>
      </xdr:nvPicPr>
      <xdr:blipFill>
        <a:blip r:embed="rId35"/>
        <a:stretch>
          <a:fillRect/>
        </a:stretch>
      </xdr:blipFill>
      <xdr:spPr>
        <a:xfrm>
          <a:off x="3219450" y="140989050"/>
          <a:ext cx="638175" cy="1714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95250</xdr:colOff>
      <xdr:row>864</xdr:row>
      <xdr:rowOff>95250</xdr:rowOff>
    </xdr:from>
    <xdr:to>
      <xdr:col>5</xdr:col>
      <xdr:colOff>657225</xdr:colOff>
      <xdr:row>865</xdr:row>
      <xdr:rowOff>85725</xdr:rowOff>
    </xdr:to>
    <xdr:pic>
      <xdr:nvPicPr>
        <xdr:cNvPr id="73" name="Picture 77"/>
        <xdr:cNvPicPr preferRelativeResize="1">
          <a:picLocks noChangeAspect="1"/>
        </xdr:cNvPicPr>
      </xdr:nvPicPr>
      <xdr:blipFill>
        <a:blip r:embed="rId36"/>
        <a:stretch>
          <a:fillRect/>
        </a:stretch>
      </xdr:blipFill>
      <xdr:spPr>
        <a:xfrm>
          <a:off x="4000500" y="141008100"/>
          <a:ext cx="561975" cy="152400"/>
        </a:xfrm>
        <a:prstGeom prst="rect">
          <a:avLst/>
        </a:prstGeom>
        <a:solidFill>
          <a:srgbClr val="CCFFFF"/>
        </a:solidFill>
        <a:ln w="9525" cmpd="sng">
          <a:solidFill>
            <a:srgbClr val="FF00FF"/>
          </a:solidFill>
          <a:headEnd type="none"/>
          <a:tailEnd type="none"/>
        </a:ln>
      </xdr:spPr>
    </xdr:pic>
    <xdr:clientData/>
  </xdr:twoCellAnchor>
  <xdr:twoCellAnchor>
    <xdr:from>
      <xdr:col>7</xdr:col>
      <xdr:colOff>161925</xdr:colOff>
      <xdr:row>887</xdr:row>
      <xdr:rowOff>19050</xdr:rowOff>
    </xdr:from>
    <xdr:to>
      <xdr:col>11</xdr:col>
      <xdr:colOff>200025</xdr:colOff>
      <xdr:row>901</xdr:row>
      <xdr:rowOff>47625</xdr:rowOff>
    </xdr:to>
    <xdr:sp>
      <xdr:nvSpPr>
        <xdr:cNvPr id="74" name="TextBox 78"/>
        <xdr:cNvSpPr txBox="1">
          <a:spLocks noChangeArrowheads="1"/>
        </xdr:cNvSpPr>
      </xdr:nvSpPr>
      <xdr:spPr>
        <a:xfrm>
          <a:off x="5514975" y="144675225"/>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180975</xdr:colOff>
      <xdr:row>886</xdr:row>
      <xdr:rowOff>47625</xdr:rowOff>
    </xdr:from>
    <xdr:to>
      <xdr:col>2</xdr:col>
      <xdr:colOff>638175</xdr:colOff>
      <xdr:row>887</xdr:row>
      <xdr:rowOff>85725</xdr:rowOff>
    </xdr:to>
    <xdr:pic>
      <xdr:nvPicPr>
        <xdr:cNvPr id="75" name="Picture 79"/>
        <xdr:cNvPicPr preferRelativeResize="1">
          <a:picLocks noChangeAspect="1"/>
        </xdr:cNvPicPr>
      </xdr:nvPicPr>
      <xdr:blipFill>
        <a:blip r:embed="rId37"/>
        <a:stretch>
          <a:fillRect/>
        </a:stretch>
      </xdr:blipFill>
      <xdr:spPr>
        <a:xfrm>
          <a:off x="1914525" y="144541875"/>
          <a:ext cx="457200" cy="20002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38100</xdr:colOff>
      <xdr:row>886</xdr:row>
      <xdr:rowOff>57150</xdr:rowOff>
    </xdr:from>
    <xdr:to>
      <xdr:col>3</xdr:col>
      <xdr:colOff>628650</xdr:colOff>
      <xdr:row>887</xdr:row>
      <xdr:rowOff>114300</xdr:rowOff>
    </xdr:to>
    <xdr:pic>
      <xdr:nvPicPr>
        <xdr:cNvPr id="76" name="Picture 80"/>
        <xdr:cNvPicPr preferRelativeResize="1">
          <a:picLocks noChangeAspect="1"/>
        </xdr:cNvPicPr>
      </xdr:nvPicPr>
      <xdr:blipFill>
        <a:blip r:embed="rId38"/>
        <a:stretch>
          <a:fillRect/>
        </a:stretch>
      </xdr:blipFill>
      <xdr:spPr>
        <a:xfrm>
          <a:off x="2495550" y="144551400"/>
          <a:ext cx="590550"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886</xdr:row>
      <xdr:rowOff>57150</xdr:rowOff>
    </xdr:from>
    <xdr:to>
      <xdr:col>4</xdr:col>
      <xdr:colOff>628650</xdr:colOff>
      <xdr:row>887</xdr:row>
      <xdr:rowOff>114300</xdr:rowOff>
    </xdr:to>
    <xdr:pic>
      <xdr:nvPicPr>
        <xdr:cNvPr id="77" name="Picture 81"/>
        <xdr:cNvPicPr preferRelativeResize="1">
          <a:picLocks noChangeAspect="1"/>
        </xdr:cNvPicPr>
      </xdr:nvPicPr>
      <xdr:blipFill>
        <a:blip r:embed="rId39"/>
        <a:stretch>
          <a:fillRect/>
        </a:stretch>
      </xdr:blipFill>
      <xdr:spPr>
        <a:xfrm>
          <a:off x="3219450" y="144551400"/>
          <a:ext cx="590550" cy="219075"/>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38100</xdr:colOff>
      <xdr:row>886</xdr:row>
      <xdr:rowOff>57150</xdr:rowOff>
    </xdr:from>
    <xdr:to>
      <xdr:col>5</xdr:col>
      <xdr:colOff>695325</xdr:colOff>
      <xdr:row>887</xdr:row>
      <xdr:rowOff>104775</xdr:rowOff>
    </xdr:to>
    <xdr:pic>
      <xdr:nvPicPr>
        <xdr:cNvPr id="78" name="Picture 82"/>
        <xdr:cNvPicPr preferRelativeResize="1">
          <a:picLocks noChangeAspect="1"/>
        </xdr:cNvPicPr>
      </xdr:nvPicPr>
      <xdr:blipFill>
        <a:blip r:embed="rId40"/>
        <a:stretch>
          <a:fillRect/>
        </a:stretch>
      </xdr:blipFill>
      <xdr:spPr>
        <a:xfrm>
          <a:off x="3943350" y="144551400"/>
          <a:ext cx="657225" cy="209550"/>
        </a:xfrm>
        <a:prstGeom prst="rect">
          <a:avLst/>
        </a:prstGeom>
        <a:solidFill>
          <a:srgbClr val="CCFFFF"/>
        </a:solidFill>
        <a:ln w="9525" cmpd="sng">
          <a:solidFill>
            <a:srgbClr val="FF00FF"/>
          </a:solidFill>
          <a:headEnd type="none"/>
          <a:tailEnd type="none"/>
        </a:ln>
      </xdr:spPr>
    </xdr:pic>
    <xdr:clientData/>
  </xdr:twoCellAnchor>
  <xdr:twoCellAnchor>
    <xdr:from>
      <xdr:col>7</xdr:col>
      <xdr:colOff>161925</xdr:colOff>
      <xdr:row>906</xdr:row>
      <xdr:rowOff>19050</xdr:rowOff>
    </xdr:from>
    <xdr:to>
      <xdr:col>11</xdr:col>
      <xdr:colOff>200025</xdr:colOff>
      <xdr:row>920</xdr:row>
      <xdr:rowOff>38100</xdr:rowOff>
    </xdr:to>
    <xdr:sp>
      <xdr:nvSpPr>
        <xdr:cNvPr id="79" name="TextBox 83"/>
        <xdr:cNvSpPr txBox="1">
          <a:spLocks noChangeArrowheads="1"/>
        </xdr:cNvSpPr>
      </xdr:nvSpPr>
      <xdr:spPr>
        <a:xfrm>
          <a:off x="5514975" y="147770850"/>
          <a:ext cx="2971800" cy="231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8000"/>
              </a:solidFill>
              <a:latin typeface="Arial"/>
              <a:ea typeface="Arial"/>
              <a:cs typeface="Arial"/>
            </a:rPr>
            <a:t>Espacio para desarrollar el gráfico.</a:t>
          </a:r>
        </a:p>
      </xdr:txBody>
    </xdr:sp>
    <xdr:clientData/>
  </xdr:twoCellAnchor>
  <xdr:twoCellAnchor editAs="oneCell">
    <xdr:from>
      <xdr:col>2</xdr:col>
      <xdr:colOff>66675</xdr:colOff>
      <xdr:row>906</xdr:row>
      <xdr:rowOff>57150</xdr:rowOff>
    </xdr:from>
    <xdr:to>
      <xdr:col>2</xdr:col>
      <xdr:colOff>647700</xdr:colOff>
      <xdr:row>907</xdr:row>
      <xdr:rowOff>114300</xdr:rowOff>
    </xdr:to>
    <xdr:pic>
      <xdr:nvPicPr>
        <xdr:cNvPr id="80" name="Picture 84"/>
        <xdr:cNvPicPr preferRelativeResize="1">
          <a:picLocks noChangeAspect="1"/>
        </xdr:cNvPicPr>
      </xdr:nvPicPr>
      <xdr:blipFill>
        <a:blip r:embed="rId41"/>
        <a:stretch>
          <a:fillRect/>
        </a:stretch>
      </xdr:blipFill>
      <xdr:spPr>
        <a:xfrm>
          <a:off x="1800225" y="147808950"/>
          <a:ext cx="581025" cy="21907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66675</xdr:colOff>
      <xdr:row>906</xdr:row>
      <xdr:rowOff>57150</xdr:rowOff>
    </xdr:from>
    <xdr:to>
      <xdr:col>3</xdr:col>
      <xdr:colOff>685800</xdr:colOff>
      <xdr:row>907</xdr:row>
      <xdr:rowOff>85725</xdr:rowOff>
    </xdr:to>
    <xdr:pic>
      <xdr:nvPicPr>
        <xdr:cNvPr id="81" name="Picture 85"/>
        <xdr:cNvPicPr preferRelativeResize="1">
          <a:picLocks noChangeAspect="1"/>
        </xdr:cNvPicPr>
      </xdr:nvPicPr>
      <xdr:blipFill>
        <a:blip r:embed="rId42"/>
        <a:stretch>
          <a:fillRect/>
        </a:stretch>
      </xdr:blipFill>
      <xdr:spPr>
        <a:xfrm>
          <a:off x="2524125" y="147808950"/>
          <a:ext cx="619125" cy="190500"/>
        </a:xfrm>
        <a:prstGeom prst="rect">
          <a:avLst/>
        </a:prstGeom>
        <a:solidFill>
          <a:srgbClr val="99CCFF"/>
        </a:solidFill>
        <a:ln w="9525" cmpd="sng">
          <a:solidFill>
            <a:srgbClr val="FF00FF"/>
          </a:solidFill>
          <a:headEnd type="none"/>
          <a:tailEnd type="none"/>
        </a:ln>
      </xdr:spPr>
    </xdr:pic>
    <xdr:clientData/>
  </xdr:twoCellAnchor>
  <xdr:twoCellAnchor editAs="oneCell">
    <xdr:from>
      <xdr:col>5</xdr:col>
      <xdr:colOff>57150</xdr:colOff>
      <xdr:row>906</xdr:row>
      <xdr:rowOff>66675</xdr:rowOff>
    </xdr:from>
    <xdr:to>
      <xdr:col>5</xdr:col>
      <xdr:colOff>676275</xdr:colOff>
      <xdr:row>907</xdr:row>
      <xdr:rowOff>123825</xdr:rowOff>
    </xdr:to>
    <xdr:pic>
      <xdr:nvPicPr>
        <xdr:cNvPr id="82" name="Picture 86"/>
        <xdr:cNvPicPr preferRelativeResize="1">
          <a:picLocks noChangeAspect="1"/>
        </xdr:cNvPicPr>
      </xdr:nvPicPr>
      <xdr:blipFill>
        <a:blip r:embed="rId43"/>
        <a:stretch>
          <a:fillRect/>
        </a:stretch>
      </xdr:blipFill>
      <xdr:spPr>
        <a:xfrm>
          <a:off x="3962400" y="147818475"/>
          <a:ext cx="61912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47625</xdr:colOff>
      <xdr:row>906</xdr:row>
      <xdr:rowOff>85725</xdr:rowOff>
    </xdr:from>
    <xdr:to>
      <xdr:col>4</xdr:col>
      <xdr:colOff>695325</xdr:colOff>
      <xdr:row>907</xdr:row>
      <xdr:rowOff>123825</xdr:rowOff>
    </xdr:to>
    <xdr:pic>
      <xdr:nvPicPr>
        <xdr:cNvPr id="83" name="Picture 87"/>
        <xdr:cNvPicPr preferRelativeResize="1">
          <a:picLocks noChangeAspect="1"/>
        </xdr:cNvPicPr>
      </xdr:nvPicPr>
      <xdr:blipFill>
        <a:blip r:embed="rId44"/>
        <a:stretch>
          <a:fillRect/>
        </a:stretch>
      </xdr:blipFill>
      <xdr:spPr>
        <a:xfrm>
          <a:off x="3228975" y="147837525"/>
          <a:ext cx="647700" cy="200025"/>
        </a:xfrm>
        <a:prstGeom prst="rect">
          <a:avLst/>
        </a:prstGeom>
        <a:solidFill>
          <a:srgbClr val="FFFF99"/>
        </a:solidFill>
        <a:ln w="9525" cmpd="sng">
          <a:solidFill>
            <a:srgbClr val="FF00FF"/>
          </a:solidFill>
          <a:headEnd type="none"/>
          <a:tailEnd type="none"/>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0.65525</cdr:x>
      <cdr:y>0.23375</cdr:y>
    </cdr:from>
    <cdr:to>
      <cdr:x>0.66375</cdr:x>
      <cdr:y>0.84975</cdr:y>
    </cdr:to>
    <cdr:sp>
      <cdr:nvSpPr>
        <cdr:cNvPr id="1" name="Line 3"/>
        <cdr:cNvSpPr>
          <a:spLocks/>
        </cdr:cNvSpPr>
      </cdr:nvSpPr>
      <cdr:spPr>
        <a:xfrm flipH="1">
          <a:off x="2362200" y="628650"/>
          <a:ext cx="28575" cy="1666875"/>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0.1855</cdr:x>
      <cdr:y>0.435</cdr:y>
    </cdr:from>
    <cdr:to>
      <cdr:x>0.94575</cdr:x>
      <cdr:y>0.4375</cdr:y>
    </cdr:to>
    <cdr:sp>
      <cdr:nvSpPr>
        <cdr:cNvPr id="2" name="Line 4"/>
        <cdr:cNvSpPr>
          <a:spLocks/>
        </cdr:cNvSpPr>
      </cdr:nvSpPr>
      <cdr:spPr>
        <a:xfrm>
          <a:off x="666750" y="1171575"/>
          <a:ext cx="2743200" cy="9525"/>
        </a:xfrm>
        <a:prstGeom prst="line">
          <a:avLst/>
        </a:prstGeom>
        <a:noFill/>
        <a:ln w="12700"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0.1855</cdr:x>
      <cdr:y>0.45275</cdr:y>
    </cdr:from>
    <cdr:to>
      <cdr:x>0.63675</cdr:x>
      <cdr:y>0.78775</cdr:y>
    </cdr:to>
    <cdr:sp>
      <cdr:nvSpPr>
        <cdr:cNvPr id="3" name="AutoShape 5"/>
        <cdr:cNvSpPr>
          <a:spLocks/>
        </cdr:cNvSpPr>
      </cdr:nvSpPr>
      <cdr:spPr>
        <a:xfrm>
          <a:off x="666750" y="1219200"/>
          <a:ext cx="1628775" cy="904875"/>
        </a:xfrm>
        <a:custGeom>
          <a:pathLst>
            <a:path h="1029970" w="1821180">
              <a:moveTo>
                <a:pt x="0" y="1270"/>
              </a:moveTo>
              <a:cubicBezTo>
                <a:pt x="128905" y="1270"/>
                <a:pt x="257810" y="1270"/>
                <a:pt x="350520" y="1270"/>
              </a:cubicBezTo>
              <a:cubicBezTo>
                <a:pt x="443230" y="1270"/>
                <a:pt x="490220" y="0"/>
                <a:pt x="556260" y="1270"/>
              </a:cubicBezTo>
              <a:cubicBezTo>
                <a:pt x="622300" y="2540"/>
                <a:pt x="681990" y="5080"/>
                <a:pt x="746760" y="8890"/>
              </a:cubicBezTo>
              <a:cubicBezTo>
                <a:pt x="811530" y="12700"/>
                <a:pt x="880110" y="17780"/>
                <a:pt x="944880" y="24130"/>
              </a:cubicBezTo>
              <a:cubicBezTo>
                <a:pt x="1009650" y="30480"/>
                <a:pt x="1070610" y="40640"/>
                <a:pt x="1135380" y="46990"/>
              </a:cubicBezTo>
              <a:cubicBezTo>
                <a:pt x="1200150" y="53340"/>
                <a:pt x="1266190" y="49530"/>
                <a:pt x="1333500" y="62230"/>
              </a:cubicBezTo>
              <a:cubicBezTo>
                <a:pt x="1400810" y="74930"/>
                <a:pt x="1474470" y="83820"/>
                <a:pt x="1539240" y="123190"/>
              </a:cubicBezTo>
              <a:cubicBezTo>
                <a:pt x="1604010" y="162560"/>
                <a:pt x="1675130" y="147320"/>
                <a:pt x="1722120" y="298450"/>
              </a:cubicBezTo>
              <a:cubicBezTo>
                <a:pt x="1769110" y="449580"/>
                <a:pt x="1804670" y="908050"/>
                <a:pt x="1821180" y="1029970"/>
              </a:cubicBezTo>
            </a:path>
          </a:pathLst>
        </a:custGeom>
        <a:noFill/>
        <a:ln w="9525" cmpd="sng">
          <a:solidFill>
            <a:srgbClr val="00008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0.6545</cdr:x>
      <cdr:y>0.2685</cdr:y>
    </cdr:from>
    <cdr:to>
      <cdr:x>0.9125</cdr:x>
      <cdr:y>0.4135</cdr:y>
    </cdr:to>
    <cdr:sp>
      <cdr:nvSpPr>
        <cdr:cNvPr id="4" name="AutoShape 6"/>
        <cdr:cNvSpPr>
          <a:spLocks/>
        </cdr:cNvSpPr>
      </cdr:nvSpPr>
      <cdr:spPr>
        <a:xfrm>
          <a:off x="2362200" y="723900"/>
          <a:ext cx="933450" cy="390525"/>
        </a:xfrm>
        <a:custGeom>
          <a:pathLst>
            <a:path h="449580" w="1043940">
              <a:moveTo>
                <a:pt x="1043940" y="449580"/>
              </a:moveTo>
              <a:cubicBezTo>
                <a:pt x="900430" y="445770"/>
                <a:pt x="756920" y="441960"/>
                <a:pt x="662940" y="434340"/>
              </a:cubicBezTo>
              <a:cubicBezTo>
                <a:pt x="568960" y="426720"/>
                <a:pt x="544830" y="419100"/>
                <a:pt x="480060" y="403860"/>
              </a:cubicBezTo>
              <a:cubicBezTo>
                <a:pt x="415290" y="388620"/>
                <a:pt x="341630" y="383540"/>
                <a:pt x="274320" y="342900"/>
              </a:cubicBezTo>
              <a:cubicBezTo>
                <a:pt x="207010" y="302260"/>
                <a:pt x="121920" y="217170"/>
                <a:pt x="76200" y="160020"/>
              </a:cubicBezTo>
              <a:cubicBezTo>
                <a:pt x="30480" y="102870"/>
                <a:pt x="15240" y="51435"/>
                <a:pt x="0" y="0"/>
              </a:cubicBezTo>
            </a:path>
          </a:pathLst>
        </a:custGeom>
        <a:noFill/>
        <a:ln w="9525" cmpd="sng">
          <a:solidFill>
            <a:srgbClr val="00008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0.47175</cdr:y>
    </cdr:from>
    <cdr:to>
      <cdr:x>0.9465</cdr:x>
      <cdr:y>0.5815</cdr:y>
    </cdr:to>
    <cdr:sp>
      <cdr:nvSpPr>
        <cdr:cNvPr id="5" name="AutoShape 7"/>
        <cdr:cNvSpPr>
          <a:spLocks/>
        </cdr:cNvSpPr>
      </cdr:nvSpPr>
      <cdr:spPr>
        <a:xfrm>
          <a:off x="2647950" y="1266825"/>
          <a:ext cx="771525" cy="295275"/>
        </a:xfrm>
        <a:prstGeom prst="borderCallout1">
          <a:avLst>
            <a:gd name="adj1" fmla="val -84037"/>
            <a:gd name="adj2" fmla="val -79000"/>
            <a:gd name="adj3" fmla="val -60263"/>
            <a:gd name="adj4" fmla="val -13699"/>
            <a:gd name="adj5" fmla="val -68958"/>
            <a:gd name="adj6" fmla="val -30578"/>
            <a:gd name="adj7" fmla="val -59041"/>
            <a:gd name="adj8" fmla="val -14018"/>
          </a:avLst>
        </a:prstGeom>
        <a:solidFill>
          <a:srgbClr val="EAEAEA"/>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Asíntotas en
x = 2; y = 3</a:t>
          </a:r>
        </a:p>
      </cdr:txBody>
    </cdr:sp>
  </cdr:relSizeAnchor>
  <cdr:relSizeAnchor xmlns:cdr="http://schemas.openxmlformats.org/drawingml/2006/chartDrawing">
    <cdr:from>
      <cdr:x>0.73375</cdr:x>
      <cdr:y>0.65375</cdr:y>
    </cdr:from>
    <cdr:to>
      <cdr:x>0.9765</cdr:x>
      <cdr:y>0.7805</cdr:y>
    </cdr:to>
    <cdr:pic>
      <cdr:nvPicPr>
        <cdr:cNvPr id="6" name="Picture 8"/>
        <cdr:cNvPicPr preferRelativeResize="1">
          <a:picLocks noChangeAspect="1"/>
        </cdr:cNvPicPr>
      </cdr:nvPicPr>
      <cdr:blipFill>
        <a:blip r:embed="rId1"/>
        <a:stretch>
          <a:fillRect/>
        </a:stretch>
      </cdr:blipFill>
      <cdr:spPr>
        <a:xfrm>
          <a:off x="2647950" y="1762125"/>
          <a:ext cx="876300" cy="342900"/>
        </a:xfrm>
        <a:prstGeom prst="rect">
          <a:avLst/>
        </a:prstGeom>
        <a:solidFill>
          <a:srgbClr val="EAEAEA"/>
        </a:solidFill>
        <a:ln w="9525" cmpd="sng">
          <a:solidFill>
            <a:srgbClr val="FF00FF"/>
          </a:solidFill>
          <a:headEnd type="none"/>
          <a:tailEnd type="none"/>
        </a:ln>
      </cdr:spPr>
    </cdr:pic>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cdr:x>
      <cdr:y>0.2135</cdr:y>
    </cdr:from>
    <cdr:to>
      <cdr:x>0.8885</cdr:x>
      <cdr:y>0.63775</cdr:y>
    </cdr:to>
    <cdr:sp>
      <cdr:nvSpPr>
        <cdr:cNvPr id="1" name="Line 1"/>
        <cdr:cNvSpPr>
          <a:spLocks/>
        </cdr:cNvSpPr>
      </cdr:nvSpPr>
      <cdr:spPr>
        <a:xfrm flipV="1">
          <a:off x="838200" y="590550"/>
          <a:ext cx="2324100" cy="1181100"/>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0.237</cdr:x>
      <cdr:y>0.43675</cdr:y>
    </cdr:from>
    <cdr:to>
      <cdr:x>0.5585</cdr:x>
      <cdr:y>0.447</cdr:y>
    </cdr:to>
    <cdr:sp>
      <cdr:nvSpPr>
        <cdr:cNvPr id="2" name="AutoShape 2"/>
        <cdr:cNvSpPr>
          <a:spLocks/>
        </cdr:cNvSpPr>
      </cdr:nvSpPr>
      <cdr:spPr>
        <a:xfrm>
          <a:off x="838200" y="1209675"/>
          <a:ext cx="1143000" cy="28575"/>
        </a:xfrm>
        <a:custGeom>
          <a:pathLst>
            <a:path h="5" w="175">
              <a:moveTo>
                <a:pt x="0" y="0"/>
              </a:moveTo>
              <a:cubicBezTo>
                <a:pt x="10" y="0"/>
                <a:pt x="21" y="0"/>
                <a:pt x="31" y="0"/>
              </a:cubicBezTo>
              <a:cubicBezTo>
                <a:pt x="41" y="0"/>
                <a:pt x="49" y="1"/>
                <a:pt x="58" y="1"/>
              </a:cubicBezTo>
              <a:cubicBezTo>
                <a:pt x="67" y="1"/>
                <a:pt x="78" y="2"/>
                <a:pt x="87" y="2"/>
              </a:cubicBezTo>
              <a:cubicBezTo>
                <a:pt x="96" y="2"/>
                <a:pt x="105" y="1"/>
                <a:pt x="115" y="1"/>
              </a:cubicBezTo>
              <a:cubicBezTo>
                <a:pt x="125" y="1"/>
                <a:pt x="135" y="1"/>
                <a:pt x="145" y="2"/>
              </a:cubicBezTo>
              <a:cubicBezTo>
                <a:pt x="155" y="3"/>
                <a:pt x="165" y="4"/>
                <a:pt x="175" y="5"/>
              </a:cubicBezTo>
            </a:path>
          </a:pathLst>
        </a:custGeom>
        <a:noFill/>
        <a:ln w="9525" cmpd="sng">
          <a:solidFill>
            <a:srgbClr val="000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0.43675</cdr:y>
    </cdr:from>
    <cdr:to>
      <cdr:x>0.872</cdr:x>
      <cdr:y>0.43675</cdr:y>
    </cdr:to>
    <cdr:sp>
      <cdr:nvSpPr>
        <cdr:cNvPr id="3" name="AutoShape 3"/>
        <cdr:cNvSpPr>
          <a:spLocks/>
        </cdr:cNvSpPr>
      </cdr:nvSpPr>
      <cdr:spPr>
        <a:xfrm>
          <a:off x="2343150" y="1209675"/>
          <a:ext cx="762000" cy="0"/>
        </a:xfrm>
        <a:custGeom>
          <a:pathLst>
            <a:path h="1" w="883920">
              <a:moveTo>
                <a:pt x="0" y="0"/>
              </a:moveTo>
              <a:cubicBezTo>
                <a:pt x="78105" y="0"/>
                <a:pt x="156210" y="0"/>
                <a:pt x="228600" y="0"/>
              </a:cubicBezTo>
              <a:cubicBezTo>
                <a:pt x="300990" y="0"/>
                <a:pt x="363220" y="0"/>
                <a:pt x="434340" y="0"/>
              </a:cubicBezTo>
              <a:cubicBezTo>
                <a:pt x="505460" y="0"/>
                <a:pt x="580390" y="0"/>
                <a:pt x="655320" y="0"/>
              </a:cubicBezTo>
              <a:cubicBezTo>
                <a:pt x="730250" y="0"/>
                <a:pt x="807085" y="0"/>
                <a:pt x="883920" y="0"/>
              </a:cubicBezTo>
            </a:path>
          </a:pathLst>
        </a:custGeom>
        <a:noFill/>
        <a:ln w="9525" cmpd="sng">
          <a:solidFill>
            <a:srgbClr val="000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0.237</cdr:x>
      <cdr:y>0.43675</cdr:y>
    </cdr:from>
    <cdr:to>
      <cdr:x>0.5585</cdr:x>
      <cdr:y>0.63775</cdr:y>
    </cdr:to>
    <cdr:sp>
      <cdr:nvSpPr>
        <cdr:cNvPr id="4" name="AutoShape 4"/>
        <cdr:cNvSpPr>
          <a:spLocks/>
        </cdr:cNvSpPr>
      </cdr:nvSpPr>
      <cdr:spPr>
        <a:xfrm>
          <a:off x="838200" y="1209675"/>
          <a:ext cx="1143000" cy="561975"/>
        </a:xfrm>
        <a:custGeom>
          <a:pathLst>
            <a:path h="746760" w="1333500">
              <a:moveTo>
                <a:pt x="0" y="746760"/>
              </a:moveTo>
              <a:cubicBezTo>
                <a:pt x="71120" y="683260"/>
                <a:pt x="142240" y="619760"/>
                <a:pt x="213360" y="571500"/>
              </a:cubicBezTo>
              <a:cubicBezTo>
                <a:pt x="284480" y="523240"/>
                <a:pt x="351790" y="499110"/>
                <a:pt x="426720" y="457200"/>
              </a:cubicBezTo>
              <a:cubicBezTo>
                <a:pt x="501650" y="415290"/>
                <a:pt x="586740" y="363220"/>
                <a:pt x="662940" y="320040"/>
              </a:cubicBezTo>
              <a:cubicBezTo>
                <a:pt x="739140" y="276860"/>
                <a:pt x="811530" y="238760"/>
                <a:pt x="883920" y="198120"/>
              </a:cubicBezTo>
              <a:cubicBezTo>
                <a:pt x="956310" y="157480"/>
                <a:pt x="1022350" y="109220"/>
                <a:pt x="1097280" y="76200"/>
              </a:cubicBezTo>
              <a:cubicBezTo>
                <a:pt x="1172210" y="43180"/>
                <a:pt x="1294130" y="12700"/>
                <a:pt x="1333500" y="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0.2135</cdr:y>
    </cdr:from>
    <cdr:to>
      <cdr:x>0.872</cdr:x>
      <cdr:y>0.35075</cdr:y>
    </cdr:to>
    <cdr:sp>
      <cdr:nvSpPr>
        <cdr:cNvPr id="5" name="AutoShape 5"/>
        <cdr:cNvSpPr>
          <a:spLocks/>
        </cdr:cNvSpPr>
      </cdr:nvSpPr>
      <cdr:spPr>
        <a:xfrm>
          <a:off x="2343150" y="590550"/>
          <a:ext cx="762000" cy="381000"/>
        </a:xfrm>
        <a:custGeom>
          <a:pathLst>
            <a:path h="510540" w="883920">
              <a:moveTo>
                <a:pt x="0" y="510540"/>
              </a:moveTo>
              <a:cubicBezTo>
                <a:pt x="73660" y="466725"/>
                <a:pt x="147320" y="422910"/>
                <a:pt x="220980" y="381000"/>
              </a:cubicBezTo>
              <a:cubicBezTo>
                <a:pt x="294640" y="339090"/>
                <a:pt x="369570" y="300990"/>
                <a:pt x="441960" y="259080"/>
              </a:cubicBezTo>
              <a:cubicBezTo>
                <a:pt x="514350" y="217170"/>
                <a:pt x="581660" y="172720"/>
                <a:pt x="655320" y="129540"/>
              </a:cubicBezTo>
              <a:cubicBezTo>
                <a:pt x="728980" y="86360"/>
                <a:pt x="806450" y="43180"/>
                <a:pt x="883920" y="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0.1735</cdr:y>
    </cdr:from>
    <cdr:to>
      <cdr:x>0.6075</cdr:x>
      <cdr:y>0.7345</cdr:y>
    </cdr:to>
    <cdr:sp>
      <cdr:nvSpPr>
        <cdr:cNvPr id="6" name="Line 6"/>
        <cdr:cNvSpPr>
          <a:spLocks/>
        </cdr:cNvSpPr>
      </cdr:nvSpPr>
      <cdr:spPr>
        <a:xfrm flipH="1">
          <a:off x="2152650" y="476250"/>
          <a:ext cx="9525" cy="1562100"/>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0.20625</cdr:x>
      <cdr:y>0.3935</cdr:y>
    </cdr:from>
    <cdr:to>
      <cdr:x>0.94925</cdr:x>
      <cdr:y>0.3935</cdr:y>
    </cdr:to>
    <cdr:sp>
      <cdr:nvSpPr>
        <cdr:cNvPr id="7" name="Line 7"/>
        <cdr:cNvSpPr>
          <a:spLocks/>
        </cdr:cNvSpPr>
      </cdr:nvSpPr>
      <cdr:spPr>
        <a:xfrm>
          <a:off x="733425" y="1085850"/>
          <a:ext cx="2647950" cy="0"/>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0.13425</cdr:x>
      <cdr:y>0.20725</cdr:y>
    </cdr:from>
    <cdr:to>
      <cdr:x>0.431</cdr:x>
      <cdr:y>0.3045</cdr:y>
    </cdr:to>
    <cdr:sp>
      <cdr:nvSpPr>
        <cdr:cNvPr id="8" name="AutoShape 8"/>
        <cdr:cNvSpPr>
          <a:spLocks/>
        </cdr:cNvSpPr>
      </cdr:nvSpPr>
      <cdr:spPr>
        <a:xfrm>
          <a:off x="476250" y="571500"/>
          <a:ext cx="1057275" cy="266700"/>
        </a:xfrm>
        <a:prstGeom prst="borderCallout2">
          <a:avLst>
            <a:gd name="adj1" fmla="val 109495"/>
            <a:gd name="adj2" fmla="val 140736"/>
            <a:gd name="adj3" fmla="val 83486"/>
            <a:gd name="adj4" fmla="val -11277"/>
            <a:gd name="adj5" fmla="val 57476"/>
            <a:gd name="adj6" fmla="val -11277"/>
            <a:gd name="adj7" fmla="val 109500"/>
            <a:gd name="adj8" fmla="val 140745"/>
          </a:avLst>
        </a:prstGeom>
        <a:solidFill>
          <a:srgbClr val="EAEAEA"/>
        </a:solidFill>
        <a:ln w="9525" cmpd="sng">
          <a:solidFill>
            <a:srgbClr val="000000"/>
          </a:solidFill>
          <a:headEnd type="none"/>
          <a:tailEnd type="none"/>
        </a:ln>
      </cdr:spPr>
      <cdr:txBody>
        <a:bodyPr vertOverflow="clip" wrap="square"/>
        <a:p>
          <a:pPr algn="l">
            <a:defRPr/>
          </a:pPr>
          <a:r>
            <a:rPr lang="en-US" cap="none" sz="800" b="1" i="0" u="none" baseline="0">
              <a:solidFill>
                <a:srgbClr val="333399"/>
              </a:solidFill>
              <a:latin typeface="Arial"/>
              <a:ea typeface="Arial"/>
              <a:cs typeface="Arial"/>
            </a:rPr>
            <a:t>Asíntota de la suma: x = 4; y = 6</a:t>
          </a:r>
        </a:p>
      </cdr:txBody>
    </cdr:sp>
  </cdr:relSizeAnchor>
  <cdr:relSizeAnchor xmlns:cdr="http://schemas.openxmlformats.org/drawingml/2006/chartDrawing">
    <cdr:from>
      <cdr:x>0.632</cdr:x>
      <cdr:y>0.58525</cdr:y>
    </cdr:from>
    <cdr:to>
      <cdr:x>0.95025</cdr:x>
      <cdr:y>0.705</cdr:y>
    </cdr:to>
    <cdr:pic>
      <cdr:nvPicPr>
        <cdr:cNvPr id="9" name="Picture 9"/>
        <cdr:cNvPicPr preferRelativeResize="1">
          <a:picLocks noChangeAspect="1"/>
        </cdr:cNvPicPr>
      </cdr:nvPicPr>
      <cdr:blipFill>
        <a:blip r:embed="rId1"/>
        <a:stretch>
          <a:fillRect/>
        </a:stretch>
      </cdr:blipFill>
      <cdr:spPr>
        <a:xfrm>
          <a:off x="2247900" y="1619250"/>
          <a:ext cx="1133475" cy="333375"/>
        </a:xfrm>
        <a:prstGeom prst="rect">
          <a:avLst/>
        </a:prstGeom>
        <a:solidFill>
          <a:srgbClr val="EAEAEA"/>
        </a:solidFill>
        <a:ln w="9525" cmpd="sng">
          <a:solidFill>
            <a:srgbClr val="FF00FF"/>
          </a:solidFill>
          <a:headEnd type="none"/>
          <a:tailEnd type="none"/>
        </a:ln>
      </cdr:spPr>
    </cdr:pic>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0.795</cdr:x>
      <cdr:y>0.351</cdr:y>
    </cdr:from>
    <cdr:to>
      <cdr:x>0.8495</cdr:x>
      <cdr:y>0.414</cdr:y>
    </cdr:to>
    <cdr:sp>
      <cdr:nvSpPr>
        <cdr:cNvPr id="1" name="AutoShape 2"/>
        <cdr:cNvSpPr>
          <a:spLocks/>
        </cdr:cNvSpPr>
      </cdr:nvSpPr>
      <cdr:spPr>
        <a:xfrm>
          <a:off x="2790825" y="1019175"/>
          <a:ext cx="190500" cy="180975"/>
        </a:xfrm>
        <a:custGeom>
          <a:pathLst>
            <a:path h="220980" w="213360">
              <a:moveTo>
                <a:pt x="0" y="0"/>
              </a:moveTo>
              <a:cubicBezTo>
                <a:pt x="88900" y="92075"/>
                <a:pt x="177800" y="184150"/>
                <a:pt x="213360" y="22098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0.351</cdr:y>
    </cdr:from>
    <cdr:to>
      <cdr:x>0.8495</cdr:x>
      <cdr:y>0.4555</cdr:y>
    </cdr:to>
    <cdr:sp>
      <cdr:nvSpPr>
        <cdr:cNvPr id="2" name="AutoShape 4"/>
        <cdr:cNvSpPr>
          <a:spLocks/>
        </cdr:cNvSpPr>
      </cdr:nvSpPr>
      <cdr:spPr>
        <a:xfrm>
          <a:off x="2790825" y="1019175"/>
          <a:ext cx="190500" cy="304800"/>
        </a:xfrm>
        <a:custGeom>
          <a:pathLst>
            <a:path h="365760" w="213360">
              <a:moveTo>
                <a:pt x="0" y="365760"/>
              </a:moveTo>
              <a:cubicBezTo>
                <a:pt x="88900" y="213360"/>
                <a:pt x="177800" y="60960"/>
                <a:pt x="213360" y="0"/>
              </a:cubicBezTo>
            </a:path>
          </a:pathLst>
        </a:custGeom>
        <a:solidFill>
          <a:srgbClr val="FFFF99"/>
        </a:solid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0.256</cdr:x>
      <cdr:y>0.25225</cdr:y>
    </cdr:from>
    <cdr:to>
      <cdr:x>0.8495</cdr:x>
      <cdr:y>0.65275</cdr:y>
    </cdr:to>
    <cdr:sp>
      <cdr:nvSpPr>
        <cdr:cNvPr id="3" name="Line 7"/>
        <cdr:cNvSpPr>
          <a:spLocks/>
        </cdr:cNvSpPr>
      </cdr:nvSpPr>
      <cdr:spPr>
        <a:xfrm flipV="1">
          <a:off x="895350" y="733425"/>
          <a:ext cx="2085975" cy="1171575"/>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0.74675</cdr:x>
      <cdr:y>0.15375</cdr:y>
    </cdr:from>
    <cdr:to>
      <cdr:x>0.74675</cdr:x>
      <cdr:y>0.70525</cdr:y>
    </cdr:to>
    <cdr:sp>
      <cdr:nvSpPr>
        <cdr:cNvPr id="4" name="Line 8"/>
        <cdr:cNvSpPr>
          <a:spLocks/>
        </cdr:cNvSpPr>
      </cdr:nvSpPr>
      <cdr:spPr>
        <a:xfrm>
          <a:off x="2619375" y="447675"/>
          <a:ext cx="0" cy="16097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0.74625</cdr:x>
      <cdr:y>0.1685</cdr:y>
    </cdr:from>
    <cdr:to>
      <cdr:x>0.7565</cdr:x>
      <cdr:y>0.72275</cdr:y>
    </cdr:to>
    <cdr:sp>
      <cdr:nvSpPr>
        <cdr:cNvPr id="1" name="Line 1"/>
        <cdr:cNvSpPr>
          <a:spLocks/>
        </cdr:cNvSpPr>
      </cdr:nvSpPr>
      <cdr:spPr>
        <a:xfrm flipH="1">
          <a:off x="2486025" y="428625"/>
          <a:ext cx="38100" cy="14287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0.553</cdr:x>
      <cdr:y>0.141</cdr:y>
    </cdr:from>
    <cdr:to>
      <cdr:x>0.556</cdr:x>
      <cdr:y>0.7765</cdr:y>
    </cdr:to>
    <cdr:sp>
      <cdr:nvSpPr>
        <cdr:cNvPr id="1" name="Line 6"/>
        <cdr:cNvSpPr>
          <a:spLocks/>
        </cdr:cNvSpPr>
      </cdr:nvSpPr>
      <cdr:spPr>
        <a:xfrm flipH="1">
          <a:off x="1933575" y="381000"/>
          <a:ext cx="9525" cy="1752600"/>
        </a:xfrm>
        <a:prstGeom prst="line">
          <a:avLst/>
        </a:prstGeom>
        <a:noFill/>
        <a:ln w="12700"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0.2765</cdr:x>
      <cdr:y>0.22175</cdr:y>
    </cdr:from>
    <cdr:to>
      <cdr:x>0.85325</cdr:x>
      <cdr:y>0.64375</cdr:y>
    </cdr:to>
    <cdr:sp>
      <cdr:nvSpPr>
        <cdr:cNvPr id="1" name="Line 1"/>
        <cdr:cNvSpPr>
          <a:spLocks/>
        </cdr:cNvSpPr>
      </cdr:nvSpPr>
      <cdr:spPr>
        <a:xfrm flipV="1">
          <a:off x="971550" y="571500"/>
          <a:ext cx="2028825" cy="1095375"/>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0.47625</cdr:y>
    </cdr:from>
    <cdr:to>
      <cdr:x>0.69875</cdr:x>
      <cdr:y>0.58575</cdr:y>
    </cdr:to>
    <cdr:sp>
      <cdr:nvSpPr>
        <cdr:cNvPr id="2" name="AutoShape 2"/>
        <cdr:cNvSpPr>
          <a:spLocks/>
        </cdr:cNvSpPr>
      </cdr:nvSpPr>
      <cdr:spPr>
        <a:xfrm>
          <a:off x="885825" y="1228725"/>
          <a:ext cx="1562100" cy="285750"/>
        </a:xfrm>
        <a:custGeom>
          <a:pathLst>
            <a:path h="350520" w="1760220">
              <a:moveTo>
                <a:pt x="0" y="0"/>
              </a:moveTo>
              <a:cubicBezTo>
                <a:pt x="71755" y="2540"/>
                <a:pt x="143510" y="5080"/>
                <a:pt x="213360" y="7620"/>
              </a:cubicBezTo>
              <a:cubicBezTo>
                <a:pt x="283210" y="10160"/>
                <a:pt x="354330" y="12700"/>
                <a:pt x="419100" y="15240"/>
              </a:cubicBezTo>
              <a:cubicBezTo>
                <a:pt x="483870" y="17780"/>
                <a:pt x="539750" y="19050"/>
                <a:pt x="601980" y="22860"/>
              </a:cubicBezTo>
              <a:cubicBezTo>
                <a:pt x="664210" y="26670"/>
                <a:pt x="725170" y="34290"/>
                <a:pt x="792480" y="38100"/>
              </a:cubicBezTo>
              <a:cubicBezTo>
                <a:pt x="859790" y="41910"/>
                <a:pt x="938530" y="38100"/>
                <a:pt x="1005840" y="45720"/>
              </a:cubicBezTo>
              <a:cubicBezTo>
                <a:pt x="1073150" y="53340"/>
                <a:pt x="1131570" y="74930"/>
                <a:pt x="1196340" y="83820"/>
              </a:cubicBezTo>
              <a:cubicBezTo>
                <a:pt x="1261110" y="92710"/>
                <a:pt x="1333500" y="86360"/>
                <a:pt x="1394460" y="99060"/>
              </a:cubicBezTo>
              <a:cubicBezTo>
                <a:pt x="1455420" y="111760"/>
                <a:pt x="1501140" y="118110"/>
                <a:pt x="1562100" y="160020"/>
              </a:cubicBezTo>
              <a:cubicBezTo>
                <a:pt x="1623060" y="201930"/>
                <a:pt x="1691640" y="276225"/>
                <a:pt x="1760220" y="35052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0.3515</cdr:y>
    </cdr:from>
    <cdr:to>
      <cdr:x>0.80525</cdr:x>
      <cdr:y>0.409</cdr:y>
    </cdr:to>
    <cdr:sp>
      <cdr:nvSpPr>
        <cdr:cNvPr id="3" name="AutoShape 3"/>
        <cdr:cNvSpPr>
          <a:spLocks/>
        </cdr:cNvSpPr>
      </cdr:nvSpPr>
      <cdr:spPr>
        <a:xfrm>
          <a:off x="2647950" y="904875"/>
          <a:ext cx="180975" cy="152400"/>
        </a:xfrm>
        <a:custGeom>
          <a:pathLst>
            <a:path h="182880" w="198120">
              <a:moveTo>
                <a:pt x="0" y="0"/>
              </a:moveTo>
              <a:cubicBezTo>
                <a:pt x="82550" y="76200"/>
                <a:pt x="165100" y="152400"/>
                <a:pt x="198120" y="18288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0.42925</cdr:y>
    </cdr:from>
    <cdr:to>
      <cdr:x>0.69875</cdr:x>
      <cdr:y>0.531</cdr:y>
    </cdr:to>
    <cdr:sp>
      <cdr:nvSpPr>
        <cdr:cNvPr id="4" name="AutoShape 4"/>
        <cdr:cNvSpPr>
          <a:spLocks/>
        </cdr:cNvSpPr>
      </cdr:nvSpPr>
      <cdr:spPr>
        <a:xfrm>
          <a:off x="885825" y="1104900"/>
          <a:ext cx="1562100" cy="266700"/>
        </a:xfrm>
        <a:custGeom>
          <a:pathLst>
            <a:path h="327660" w="1760220">
              <a:moveTo>
                <a:pt x="0" y="0"/>
              </a:moveTo>
              <a:cubicBezTo>
                <a:pt x="69215" y="3175"/>
                <a:pt x="138430" y="6350"/>
                <a:pt x="205740" y="7620"/>
              </a:cubicBezTo>
              <a:cubicBezTo>
                <a:pt x="273050" y="8890"/>
                <a:pt x="336550" y="6350"/>
                <a:pt x="403860" y="7620"/>
              </a:cubicBezTo>
              <a:cubicBezTo>
                <a:pt x="471170" y="8890"/>
                <a:pt x="546100" y="12700"/>
                <a:pt x="609600" y="15240"/>
              </a:cubicBezTo>
              <a:cubicBezTo>
                <a:pt x="673100" y="17780"/>
                <a:pt x="721360" y="19050"/>
                <a:pt x="784860" y="22860"/>
              </a:cubicBezTo>
              <a:cubicBezTo>
                <a:pt x="848360" y="26670"/>
                <a:pt x="924560" y="34290"/>
                <a:pt x="990600" y="38100"/>
              </a:cubicBezTo>
              <a:cubicBezTo>
                <a:pt x="1056640" y="41910"/>
                <a:pt x="1116330" y="38100"/>
                <a:pt x="1181100" y="45720"/>
              </a:cubicBezTo>
              <a:cubicBezTo>
                <a:pt x="1245870" y="53340"/>
                <a:pt x="1314450" y="66040"/>
                <a:pt x="1379220" y="83820"/>
              </a:cubicBezTo>
              <a:cubicBezTo>
                <a:pt x="1443990" y="101600"/>
                <a:pt x="1506220" y="111760"/>
                <a:pt x="1569720" y="152400"/>
              </a:cubicBezTo>
              <a:cubicBezTo>
                <a:pt x="1633220" y="193040"/>
                <a:pt x="1696720" y="260350"/>
                <a:pt x="1760220" y="32766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0.29475</cdr:y>
    </cdr:from>
    <cdr:to>
      <cdr:x>0.80525</cdr:x>
      <cdr:y>0.3515</cdr:y>
    </cdr:to>
    <cdr:sp>
      <cdr:nvSpPr>
        <cdr:cNvPr id="5" name="AutoShape 5"/>
        <cdr:cNvSpPr>
          <a:spLocks/>
        </cdr:cNvSpPr>
      </cdr:nvSpPr>
      <cdr:spPr>
        <a:xfrm>
          <a:off x="2647950" y="762000"/>
          <a:ext cx="180975" cy="142875"/>
        </a:xfrm>
        <a:custGeom>
          <a:pathLst>
            <a:path h="182880" w="198120">
              <a:moveTo>
                <a:pt x="0" y="0"/>
              </a:moveTo>
              <a:cubicBezTo>
                <a:pt x="82550" y="76200"/>
                <a:pt x="165100" y="152400"/>
                <a:pt x="198120" y="18288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0.74525</cdr:x>
      <cdr:y>0.16225</cdr:y>
    </cdr:from>
    <cdr:to>
      <cdr:x>0.74525</cdr:x>
      <cdr:y>0.674</cdr:y>
    </cdr:to>
    <cdr:sp>
      <cdr:nvSpPr>
        <cdr:cNvPr id="6" name="Line 6"/>
        <cdr:cNvSpPr>
          <a:spLocks/>
        </cdr:cNvSpPr>
      </cdr:nvSpPr>
      <cdr:spPr>
        <a:xfrm flipV="1">
          <a:off x="2609850" y="419100"/>
          <a:ext cx="0" cy="1323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0.7925</cdr:x>
      <cdr:y>0.71325</cdr:y>
    </cdr:from>
    <cdr:to>
      <cdr:x>0.9525</cdr:x>
      <cdr:y>0.7915</cdr:y>
    </cdr:to>
    <cdr:pic>
      <cdr:nvPicPr>
        <cdr:cNvPr id="1" name="Picture 1"/>
        <cdr:cNvPicPr preferRelativeResize="1">
          <a:picLocks noChangeAspect="1"/>
        </cdr:cNvPicPr>
      </cdr:nvPicPr>
      <cdr:blipFill>
        <a:blip r:embed="rId1"/>
        <a:stretch>
          <a:fillRect/>
        </a:stretch>
      </cdr:blipFill>
      <cdr:spPr>
        <a:xfrm>
          <a:off x="3248025" y="2171700"/>
          <a:ext cx="657225" cy="238125"/>
        </a:xfrm>
        <a:prstGeom prst="rect">
          <a:avLst/>
        </a:prstGeom>
        <a:solidFill>
          <a:srgbClr val="FFFF00"/>
        </a:solidFill>
        <a:ln w="9525" cmpd="sng">
          <a:solidFill>
            <a:srgbClr val="FF00FF"/>
          </a:solidFill>
          <a:headEnd type="none"/>
          <a:tailEnd type="none"/>
        </a:ln>
      </cdr:spPr>
    </cdr:pic>
  </cdr:relSizeAnchor>
  <cdr:relSizeAnchor xmlns:cdr="http://schemas.openxmlformats.org/drawingml/2006/chartDrawing">
    <cdr:from>
      <cdr:x>0.6545</cdr:x>
      <cdr:y>0.457</cdr:y>
    </cdr:from>
    <cdr:to>
      <cdr:x>0.75375</cdr:x>
      <cdr:y>0.54575</cdr:y>
    </cdr:to>
    <cdr:sp>
      <cdr:nvSpPr>
        <cdr:cNvPr id="2" name="AutoShape 2"/>
        <cdr:cNvSpPr>
          <a:spLocks/>
        </cdr:cNvSpPr>
      </cdr:nvSpPr>
      <cdr:spPr>
        <a:xfrm>
          <a:off x="2686050" y="1390650"/>
          <a:ext cx="409575" cy="266700"/>
        </a:xfrm>
        <a:prstGeom prst="borderCallout2">
          <a:avLst>
            <a:gd name="adj1" fmla="val -135342"/>
            <a:gd name="adj2" fmla="val 305314"/>
            <a:gd name="adj3" fmla="val -98203"/>
            <a:gd name="adj4" fmla="val -10513"/>
            <a:gd name="adj5" fmla="val -66634"/>
            <a:gd name="adj6" fmla="val -10513"/>
            <a:gd name="adj7" fmla="val -596703"/>
            <a:gd name="adj8" fmla="val -253388"/>
          </a:avLst>
        </a:prstGeom>
        <a:solidFill>
          <a:srgbClr val="EAEAEA"/>
        </a:solidFill>
        <a:ln w="9525" cmpd="sng">
          <a:solidFill>
            <a:srgbClr val="000000"/>
          </a:solidFill>
          <a:headEnd type="triangle"/>
          <a:tailEnd type="none"/>
        </a:ln>
      </cdr:spPr>
      <cdr:txBody>
        <a:bodyPr vertOverflow="clip" wrap="square"/>
        <a:p>
          <a:pPr algn="ctr">
            <a:defRPr/>
          </a:pPr>
          <a:r>
            <a:rPr lang="en-US" cap="none" sz="800" b="1" i="0" u="none" baseline="0">
              <a:solidFill>
                <a:srgbClr val="333399"/>
              </a:solidFill>
              <a:latin typeface="Arial"/>
              <a:ea typeface="Arial"/>
              <a:cs typeface="Arial"/>
            </a:rPr>
            <a:t>raíz real
x = 0</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0.57825</cdr:x>
      <cdr:y>0.1225</cdr:y>
    </cdr:from>
    <cdr:to>
      <cdr:x>0.98275</cdr:x>
      <cdr:y>0.2185</cdr:y>
    </cdr:to>
    <cdr:pic>
      <cdr:nvPicPr>
        <cdr:cNvPr id="1" name="Picture 1"/>
        <cdr:cNvPicPr preferRelativeResize="1">
          <a:picLocks noChangeAspect="1"/>
        </cdr:cNvPicPr>
      </cdr:nvPicPr>
      <cdr:blipFill>
        <a:blip r:embed="rId1"/>
        <a:stretch>
          <a:fillRect/>
        </a:stretch>
      </cdr:blipFill>
      <cdr:spPr>
        <a:xfrm>
          <a:off x="1905000" y="285750"/>
          <a:ext cx="1333500" cy="228600"/>
        </a:xfrm>
        <a:prstGeom prst="rect">
          <a:avLst/>
        </a:prstGeom>
        <a:solidFill>
          <a:srgbClr val="EAEAEA"/>
        </a:solidFill>
        <a:ln w="9525" cmpd="sng">
          <a:solidFill>
            <a:srgbClr val="FF00FF"/>
          </a:solidFill>
          <a:headEnd type="none"/>
          <a:tailEnd type="none"/>
        </a:ln>
      </cdr:spPr>
    </cdr:pic>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0.58725</cdr:x>
      <cdr:y>0.26375</cdr:y>
    </cdr:from>
    <cdr:to>
      <cdr:x>0.94525</cdr:x>
      <cdr:y>0.513</cdr:y>
    </cdr:to>
    <cdr:sp>
      <cdr:nvSpPr>
        <cdr:cNvPr id="1" name="AutoShape 1"/>
        <cdr:cNvSpPr>
          <a:spLocks/>
        </cdr:cNvSpPr>
      </cdr:nvSpPr>
      <cdr:spPr>
        <a:xfrm>
          <a:off x="2266950" y="828675"/>
          <a:ext cx="1381125" cy="790575"/>
        </a:xfrm>
        <a:custGeom>
          <a:pathLst>
            <a:path h="754380" w="1478280">
              <a:moveTo>
                <a:pt x="0" y="0"/>
              </a:moveTo>
              <a:cubicBezTo>
                <a:pt x="51435" y="163195"/>
                <a:pt x="102870" y="326390"/>
                <a:pt x="160020" y="419100"/>
              </a:cubicBezTo>
              <a:cubicBezTo>
                <a:pt x="217170" y="511810"/>
                <a:pt x="285750" y="520700"/>
                <a:pt x="342900" y="556260"/>
              </a:cubicBezTo>
              <a:cubicBezTo>
                <a:pt x="400050" y="591820"/>
                <a:pt x="449580" y="614680"/>
                <a:pt x="502920" y="632460"/>
              </a:cubicBezTo>
              <a:cubicBezTo>
                <a:pt x="556260" y="650240"/>
                <a:pt x="605790" y="650240"/>
                <a:pt x="662940" y="662940"/>
              </a:cubicBezTo>
              <a:cubicBezTo>
                <a:pt x="720090" y="675640"/>
                <a:pt x="788670" y="698500"/>
                <a:pt x="845820" y="708660"/>
              </a:cubicBezTo>
              <a:cubicBezTo>
                <a:pt x="902970" y="718820"/>
                <a:pt x="951230" y="720090"/>
                <a:pt x="1005840" y="723900"/>
              </a:cubicBezTo>
              <a:cubicBezTo>
                <a:pt x="1060450" y="727710"/>
                <a:pt x="1117600" y="727710"/>
                <a:pt x="1173480" y="731520"/>
              </a:cubicBezTo>
              <a:cubicBezTo>
                <a:pt x="1229360" y="735330"/>
                <a:pt x="1290320" y="742950"/>
                <a:pt x="1341120" y="746760"/>
              </a:cubicBezTo>
              <a:cubicBezTo>
                <a:pt x="1391920" y="750570"/>
                <a:pt x="1459230" y="753110"/>
                <a:pt x="1478280" y="754380"/>
              </a:cubicBezTo>
            </a:path>
          </a:pathLst>
        </a:custGeom>
        <a:noFill/>
        <a:ln w="9525" cmpd="sng">
          <a:solidFill>
            <a:srgbClr val="00008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0.2135</cdr:x>
      <cdr:y>0.5625</cdr:y>
    </cdr:from>
    <cdr:to>
      <cdr:x>0.5335</cdr:x>
      <cdr:y>0.81925</cdr:y>
    </cdr:to>
    <cdr:sp>
      <cdr:nvSpPr>
        <cdr:cNvPr id="2" name="AutoShape 3"/>
        <cdr:cNvSpPr>
          <a:spLocks/>
        </cdr:cNvSpPr>
      </cdr:nvSpPr>
      <cdr:spPr>
        <a:xfrm>
          <a:off x="819150" y="1771650"/>
          <a:ext cx="1238250" cy="809625"/>
        </a:xfrm>
        <a:custGeom>
          <a:pathLst>
            <a:path h="731520" w="1341120">
              <a:moveTo>
                <a:pt x="0" y="0"/>
              </a:moveTo>
              <a:cubicBezTo>
                <a:pt x="51435" y="6985"/>
                <a:pt x="102870" y="13970"/>
                <a:pt x="160020" y="15240"/>
              </a:cubicBezTo>
              <a:cubicBezTo>
                <a:pt x="217170" y="16510"/>
                <a:pt x="285750" y="3810"/>
                <a:pt x="342900" y="7620"/>
              </a:cubicBezTo>
              <a:cubicBezTo>
                <a:pt x="400050" y="11430"/>
                <a:pt x="450850" y="26670"/>
                <a:pt x="502920" y="38100"/>
              </a:cubicBezTo>
              <a:cubicBezTo>
                <a:pt x="554990" y="49530"/>
                <a:pt x="601980" y="64770"/>
                <a:pt x="655320" y="76200"/>
              </a:cubicBezTo>
              <a:cubicBezTo>
                <a:pt x="708660" y="87630"/>
                <a:pt x="767080" y="91440"/>
                <a:pt x="822960" y="106680"/>
              </a:cubicBezTo>
              <a:cubicBezTo>
                <a:pt x="878840" y="121920"/>
                <a:pt x="932180" y="133350"/>
                <a:pt x="990600" y="167640"/>
              </a:cubicBezTo>
              <a:cubicBezTo>
                <a:pt x="1049020" y="201930"/>
                <a:pt x="1115060" y="218440"/>
                <a:pt x="1173480" y="312420"/>
              </a:cubicBezTo>
              <a:cubicBezTo>
                <a:pt x="1231900" y="406400"/>
                <a:pt x="1313180" y="661670"/>
                <a:pt x="1341120" y="731520"/>
              </a:cubicBezTo>
            </a:path>
          </a:pathLst>
        </a:custGeom>
        <a:noFill/>
        <a:ln w="9525" cmpd="sng">
          <a:solidFill>
            <a:srgbClr val="00008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0.30025</cdr:y>
    </cdr:from>
    <cdr:to>
      <cdr:x>0.85925</cdr:x>
      <cdr:y>0.3535</cdr:y>
    </cdr:to>
    <cdr:sp>
      <cdr:nvSpPr>
        <cdr:cNvPr id="3" name="TextBox 4"/>
        <cdr:cNvSpPr txBox="1">
          <a:spLocks noChangeArrowheads="1"/>
        </cdr:cNvSpPr>
      </cdr:nvSpPr>
      <cdr:spPr>
        <a:xfrm>
          <a:off x="2581275" y="942975"/>
          <a:ext cx="742950" cy="171450"/>
        </a:xfrm>
        <a:prstGeom prst="rect">
          <a:avLst/>
        </a:prstGeom>
        <a:noFill/>
        <a:ln w="9525" cmpd="sng">
          <a:noFill/>
        </a:ln>
      </cdr:spPr>
      <cdr:txBody>
        <a:bodyPr vertOverflow="clip" wrap="square"/>
        <a:p>
          <a:pPr algn="l">
            <a:defRPr/>
          </a:pPr>
          <a:r>
            <a:rPr lang="en-US" cap="none" sz="975" b="1" i="0" u="none" baseline="0">
              <a:solidFill>
                <a:srgbClr val="333399"/>
              </a:solidFill>
              <a:latin typeface="Arial"/>
              <a:ea typeface="Arial"/>
              <a:cs typeface="Arial"/>
            </a:rPr>
            <a:t>Cuadrante 1</a:t>
          </a:r>
        </a:p>
      </cdr:txBody>
    </cdr:sp>
  </cdr:relSizeAnchor>
  <cdr:relSizeAnchor xmlns:cdr="http://schemas.openxmlformats.org/drawingml/2006/chartDrawing">
    <cdr:from>
      <cdr:x>0.67875</cdr:x>
      <cdr:y>0.72975</cdr:y>
    </cdr:from>
    <cdr:to>
      <cdr:x>0.87025</cdr:x>
      <cdr:y>0.7825</cdr:y>
    </cdr:to>
    <cdr:sp>
      <cdr:nvSpPr>
        <cdr:cNvPr id="4" name="TextBox 5"/>
        <cdr:cNvSpPr txBox="1">
          <a:spLocks noChangeArrowheads="1"/>
        </cdr:cNvSpPr>
      </cdr:nvSpPr>
      <cdr:spPr>
        <a:xfrm>
          <a:off x="2619375" y="2305050"/>
          <a:ext cx="742950" cy="171450"/>
        </a:xfrm>
        <a:prstGeom prst="rect">
          <a:avLst/>
        </a:prstGeom>
        <a:noFill/>
        <a:ln w="9525" cmpd="sng">
          <a:noFill/>
        </a:ln>
      </cdr:spPr>
      <cdr:txBody>
        <a:bodyPr vertOverflow="clip" wrap="square"/>
        <a:p>
          <a:pPr algn="l">
            <a:defRPr/>
          </a:pPr>
          <a:r>
            <a:rPr lang="en-US" cap="none" sz="975" b="1" i="0" u="none" baseline="0">
              <a:solidFill>
                <a:srgbClr val="333399"/>
              </a:solidFill>
              <a:latin typeface="Arial"/>
              <a:ea typeface="Arial"/>
              <a:cs typeface="Arial"/>
            </a:rPr>
            <a:t>Cuadrante 4</a:t>
          </a:r>
        </a:p>
      </cdr:txBody>
    </cdr:sp>
  </cdr:relSizeAnchor>
  <cdr:relSizeAnchor xmlns:cdr="http://schemas.openxmlformats.org/drawingml/2006/chartDrawing">
    <cdr:from>
      <cdr:x>0.18975</cdr:x>
      <cdr:y>0.72875</cdr:y>
    </cdr:from>
    <cdr:to>
      <cdr:x>0.38225</cdr:x>
      <cdr:y>0.7825</cdr:y>
    </cdr:to>
    <cdr:sp>
      <cdr:nvSpPr>
        <cdr:cNvPr id="5" name="TextBox 6"/>
        <cdr:cNvSpPr txBox="1">
          <a:spLocks noChangeArrowheads="1"/>
        </cdr:cNvSpPr>
      </cdr:nvSpPr>
      <cdr:spPr>
        <a:xfrm>
          <a:off x="733425" y="2295525"/>
          <a:ext cx="742950" cy="171450"/>
        </a:xfrm>
        <a:prstGeom prst="rect">
          <a:avLst/>
        </a:prstGeom>
        <a:noFill/>
        <a:ln w="9525" cmpd="sng">
          <a:noFill/>
        </a:ln>
      </cdr:spPr>
      <cdr:txBody>
        <a:bodyPr vertOverflow="clip" wrap="square"/>
        <a:p>
          <a:pPr algn="l">
            <a:defRPr/>
          </a:pPr>
          <a:r>
            <a:rPr lang="en-US" cap="none" sz="975" b="1" i="0" u="none" baseline="0">
              <a:solidFill>
                <a:srgbClr val="333399"/>
              </a:solidFill>
              <a:latin typeface="Arial"/>
              <a:ea typeface="Arial"/>
              <a:cs typeface="Arial"/>
            </a:rPr>
            <a:t>Cuadrante 3</a:t>
          </a:r>
        </a:p>
      </cdr:txBody>
    </cdr:sp>
  </cdr:relSizeAnchor>
  <cdr:relSizeAnchor xmlns:cdr="http://schemas.openxmlformats.org/drawingml/2006/chartDrawing">
    <cdr:from>
      <cdr:x>0.18975</cdr:x>
      <cdr:y>0.30025</cdr:y>
    </cdr:from>
    <cdr:to>
      <cdr:x>0.38225</cdr:x>
      <cdr:y>0.3535</cdr:y>
    </cdr:to>
    <cdr:sp>
      <cdr:nvSpPr>
        <cdr:cNvPr id="6" name="TextBox 7"/>
        <cdr:cNvSpPr txBox="1">
          <a:spLocks noChangeArrowheads="1"/>
        </cdr:cNvSpPr>
      </cdr:nvSpPr>
      <cdr:spPr>
        <a:xfrm>
          <a:off x="733425" y="942975"/>
          <a:ext cx="742950" cy="171450"/>
        </a:xfrm>
        <a:prstGeom prst="rect">
          <a:avLst/>
        </a:prstGeom>
        <a:noFill/>
        <a:ln w="9525" cmpd="sng">
          <a:noFill/>
        </a:ln>
      </cdr:spPr>
      <cdr:txBody>
        <a:bodyPr vertOverflow="clip" wrap="square"/>
        <a:p>
          <a:pPr algn="l">
            <a:defRPr/>
          </a:pPr>
          <a:r>
            <a:rPr lang="en-US" cap="none" sz="975" b="1" i="0" u="none" baseline="0">
              <a:solidFill>
                <a:srgbClr val="333399"/>
              </a:solidFill>
              <a:latin typeface="Arial"/>
              <a:ea typeface="Arial"/>
              <a:cs typeface="Arial"/>
            </a:rPr>
            <a:t>Cuadrante 2</a:t>
          </a:r>
        </a:p>
      </cdr:txBody>
    </cdr:sp>
  </cdr:relSizeAnchor>
  <cdr:relSizeAnchor xmlns:cdr="http://schemas.openxmlformats.org/drawingml/2006/chartDrawing">
    <cdr:from>
      <cdr:x>0.19375</cdr:x>
      <cdr:y>0.3685</cdr:y>
    </cdr:from>
    <cdr:to>
      <cdr:x>0.40825</cdr:x>
      <cdr:y>0.47875</cdr:y>
    </cdr:to>
    <cdr:sp>
      <cdr:nvSpPr>
        <cdr:cNvPr id="7" name="AutoShape 8"/>
        <cdr:cNvSpPr>
          <a:spLocks/>
        </cdr:cNvSpPr>
      </cdr:nvSpPr>
      <cdr:spPr>
        <a:xfrm>
          <a:off x="742950" y="1162050"/>
          <a:ext cx="828675" cy="352425"/>
        </a:xfrm>
        <a:prstGeom prst="borderCallout2">
          <a:avLst>
            <a:gd name="adj1" fmla="val 114999"/>
            <a:gd name="adj2" fmla="val 92305"/>
            <a:gd name="adj3" fmla="val 86675"/>
            <a:gd name="adj4" fmla="val -21143"/>
            <a:gd name="adj5" fmla="val 58351"/>
            <a:gd name="adj6" fmla="val -21143"/>
            <a:gd name="adj7" fmla="val 64999"/>
            <a:gd name="adj8" fmla="val 59680"/>
          </a:avLst>
        </a:prstGeom>
        <a:solidFill>
          <a:srgbClr val="EAEAEA"/>
        </a:solidFill>
        <a:ln w="9525" cmpd="sng">
          <a:solidFill>
            <a:srgbClr val="FF00FF"/>
          </a:solidFill>
          <a:headEnd type="triangle"/>
          <a:tailEnd type="none"/>
        </a:ln>
      </cdr:spPr>
      <cdr:txBody>
        <a:bodyPr vertOverflow="clip" wrap="square"/>
        <a:p>
          <a:pPr algn="l">
            <a:defRPr/>
          </a:pPr>
          <a:r>
            <a:rPr lang="en-US" cap="none" sz="975" b="1" i="0" u="none" baseline="0">
              <a:solidFill>
                <a:srgbClr val="000080"/>
              </a:solidFill>
              <a:latin typeface="Arial"/>
              <a:ea typeface="Arial"/>
              <a:cs typeface="Arial"/>
            </a:rPr>
            <a:t>Asíntotas
x = 0; y = 0</a:t>
          </a:r>
        </a:p>
      </cdr:txBody>
    </cdr:sp>
  </cdr:relSizeAnchor>
  <cdr:relSizeAnchor xmlns:cdr="http://schemas.openxmlformats.org/drawingml/2006/chartDrawing">
    <cdr:from>
      <cdr:x>0.166</cdr:x>
      <cdr:y>0.5335</cdr:y>
    </cdr:from>
    <cdr:to>
      <cdr:x>0.96175</cdr:x>
      <cdr:y>0.5335</cdr:y>
    </cdr:to>
    <cdr:sp>
      <cdr:nvSpPr>
        <cdr:cNvPr id="8" name="Line 12"/>
        <cdr:cNvSpPr>
          <a:spLocks/>
        </cdr:cNvSpPr>
      </cdr:nvSpPr>
      <cdr:spPr>
        <a:xfrm>
          <a:off x="638175" y="1685925"/>
          <a:ext cx="3076575" cy="0"/>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0.55875</cdr:x>
      <cdr:y>0.23725</cdr:y>
    </cdr:from>
    <cdr:to>
      <cdr:x>0.55875</cdr:x>
      <cdr:y>0.841</cdr:y>
    </cdr:to>
    <cdr:sp>
      <cdr:nvSpPr>
        <cdr:cNvPr id="9" name="Line 14"/>
        <cdr:cNvSpPr>
          <a:spLocks/>
        </cdr:cNvSpPr>
      </cdr:nvSpPr>
      <cdr:spPr>
        <a:xfrm>
          <a:off x="2152650" y="742950"/>
          <a:ext cx="0" cy="1905000"/>
        </a:xfrm>
        <a:prstGeom prst="line">
          <a:avLst/>
        </a:prstGeom>
        <a:noFill/>
        <a:ln w="9525" cmpd="sng">
          <a:solidFill>
            <a:srgbClr val="000000"/>
          </a:solidFill>
          <a:prstDash val="dash"/>
          <a:headEnd type="arrow"/>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cdr:x>
      <cdr:y>0.2535</cdr:y>
    </cdr:from>
    <cdr:to>
      <cdr:x>0.464</cdr:x>
      <cdr:y>0.34025</cdr:y>
    </cdr:to>
    <cdr:pic>
      <cdr:nvPicPr>
        <cdr:cNvPr id="1" name="Picture 1"/>
        <cdr:cNvPicPr preferRelativeResize="1">
          <a:picLocks noChangeAspect="1"/>
        </cdr:cNvPicPr>
      </cdr:nvPicPr>
      <cdr:blipFill>
        <a:blip r:embed="rId1"/>
        <a:stretch>
          <a:fillRect/>
        </a:stretch>
      </cdr:blipFill>
      <cdr:spPr>
        <a:xfrm>
          <a:off x="1123950" y="666750"/>
          <a:ext cx="590550" cy="2286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0.305</cdr:x>
      <cdr:y>0.3305</cdr:y>
    </cdr:from>
    <cdr:to>
      <cdr:x>0.33925</cdr:x>
      <cdr:y>0.41225</cdr:y>
    </cdr:to>
    <cdr:sp>
      <cdr:nvSpPr>
        <cdr:cNvPr id="2" name="Line 2"/>
        <cdr:cNvSpPr>
          <a:spLocks/>
        </cdr:cNvSpPr>
      </cdr:nvSpPr>
      <cdr:spPr>
        <a:xfrm flipH="1">
          <a:off x="1123950" y="866775"/>
          <a:ext cx="123825"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0.81175</cdr:x>
      <cdr:y>0.6655</cdr:y>
    </cdr:from>
    <cdr:to>
      <cdr:x>0.99125</cdr:x>
      <cdr:y>0.745</cdr:y>
    </cdr:to>
    <cdr:pic>
      <cdr:nvPicPr>
        <cdr:cNvPr id="3" name="Picture 3"/>
        <cdr:cNvPicPr preferRelativeResize="1">
          <a:picLocks noChangeAspect="1"/>
        </cdr:cNvPicPr>
      </cdr:nvPicPr>
      <cdr:blipFill>
        <a:blip r:embed="rId2"/>
        <a:stretch>
          <a:fillRect/>
        </a:stretch>
      </cdr:blipFill>
      <cdr:spPr>
        <a:xfrm>
          <a:off x="3009900" y="1752600"/>
          <a:ext cx="666750" cy="209550"/>
        </a:xfrm>
        <a:prstGeom prst="rect">
          <a:avLst/>
        </a:prstGeom>
        <a:solidFill>
          <a:srgbClr val="EAEAEA"/>
        </a:solidFill>
        <a:ln w="9525" cmpd="sng">
          <a:solidFill>
            <a:srgbClr val="000080"/>
          </a:solidFill>
          <a:headEnd type="none"/>
          <a:tailEnd type="none"/>
        </a:ln>
      </cdr:spPr>
    </cdr:pic>
  </cdr:relSizeAnchor>
  <cdr:relSizeAnchor xmlns:cdr="http://schemas.openxmlformats.org/drawingml/2006/chartDrawing">
    <cdr:from>
      <cdr:x>0.787</cdr:x>
      <cdr:y>0.6365</cdr:y>
    </cdr:from>
    <cdr:to>
      <cdr:x>0.81175</cdr:x>
      <cdr:y>0.66675</cdr:y>
    </cdr:to>
    <cdr:sp>
      <cdr:nvSpPr>
        <cdr:cNvPr id="4" name="Line 4"/>
        <cdr:cNvSpPr>
          <a:spLocks/>
        </cdr:cNvSpPr>
      </cdr:nvSpPr>
      <cdr:spPr>
        <a:xfrm flipH="1" flipV="1">
          <a:off x="2914650" y="1676400"/>
          <a:ext cx="95250" cy="762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13</xdr:row>
      <xdr:rowOff>0</xdr:rowOff>
    </xdr:from>
    <xdr:to>
      <xdr:col>9</xdr:col>
      <xdr:colOff>9525</xdr:colOff>
      <xdr:row>13</xdr:row>
      <xdr:rowOff>104775</xdr:rowOff>
    </xdr:to>
    <xdr:sp>
      <xdr:nvSpPr>
        <xdr:cNvPr id="1" name="Line 1"/>
        <xdr:cNvSpPr>
          <a:spLocks/>
        </xdr:cNvSpPr>
      </xdr:nvSpPr>
      <xdr:spPr>
        <a:xfrm>
          <a:off x="2152650" y="24669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11</xdr:row>
      <xdr:rowOff>28575</xdr:rowOff>
    </xdr:from>
    <xdr:to>
      <xdr:col>6</xdr:col>
      <xdr:colOff>123825</xdr:colOff>
      <xdr:row>11</xdr:row>
      <xdr:rowOff>219075</xdr:rowOff>
    </xdr:to>
    <xdr:sp>
      <xdr:nvSpPr>
        <xdr:cNvPr id="2" name="TextBox 2"/>
        <xdr:cNvSpPr txBox="1">
          <a:spLocks noChangeArrowheads="1"/>
        </xdr:cNvSpPr>
      </xdr:nvSpPr>
      <xdr:spPr>
        <a:xfrm>
          <a:off x="1238250" y="2019300"/>
          <a:ext cx="314325" cy="190500"/>
        </a:xfrm>
        <a:prstGeom prst="rect">
          <a:avLst/>
        </a:prstGeom>
        <a:solidFill>
          <a:srgbClr val="FFFFFF"/>
        </a:solidFill>
        <a:ln w="9525" cmpd="sng">
          <a:noFill/>
        </a:ln>
      </xdr:spPr>
      <xdr:txBody>
        <a:bodyPr vertOverflow="clip" wrap="square"/>
        <a:p>
          <a:pPr algn="ctr">
            <a:defRPr/>
          </a:pPr>
          <a:r>
            <a:rPr lang="en-US" cap="none" sz="1200" b="0" i="1" u="none" baseline="0"/>
            <a:t>y</a:t>
          </a:r>
        </a:p>
      </xdr:txBody>
    </xdr:sp>
    <xdr:clientData/>
  </xdr:twoCellAnchor>
  <xdr:twoCellAnchor>
    <xdr:from>
      <xdr:col>1</xdr:col>
      <xdr:colOff>209550</xdr:colOff>
      <xdr:row>35</xdr:row>
      <xdr:rowOff>190500</xdr:rowOff>
    </xdr:from>
    <xdr:to>
      <xdr:col>17</xdr:col>
      <xdr:colOff>200025</xdr:colOff>
      <xdr:row>48</xdr:row>
      <xdr:rowOff>9525</xdr:rowOff>
    </xdr:to>
    <xdr:grpSp>
      <xdr:nvGrpSpPr>
        <xdr:cNvPr id="3" name="Group 49"/>
        <xdr:cNvGrpSpPr>
          <a:grpSpLocks/>
        </xdr:cNvGrpSpPr>
      </xdr:nvGrpSpPr>
      <xdr:grpSpPr>
        <a:xfrm>
          <a:off x="447675" y="7886700"/>
          <a:ext cx="3800475" cy="2914650"/>
          <a:chOff x="373" y="4"/>
          <a:chExt cx="399" cy="298"/>
        </a:xfrm>
        <a:solidFill>
          <a:srgbClr val="FFFFFF"/>
        </a:solidFill>
      </xdr:grpSpPr>
      <xdr:sp>
        <xdr:nvSpPr>
          <xdr:cNvPr id="4" name="Line 50"/>
          <xdr:cNvSpPr>
            <a:spLocks/>
          </xdr:cNvSpPr>
        </xdr:nvSpPr>
        <xdr:spPr>
          <a:xfrm>
            <a:off x="401" y="4"/>
            <a:ext cx="1" cy="298"/>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5" name="Line 51"/>
          <xdr:cNvSpPr>
            <a:spLocks/>
          </xdr:cNvSpPr>
        </xdr:nvSpPr>
        <xdr:spPr>
          <a:xfrm flipV="1">
            <a:off x="373" y="275"/>
            <a:ext cx="39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200025</xdr:colOff>
      <xdr:row>36</xdr:row>
      <xdr:rowOff>200025</xdr:rowOff>
    </xdr:from>
    <xdr:to>
      <xdr:col>34</xdr:col>
      <xdr:colOff>142875</xdr:colOff>
      <xdr:row>46</xdr:row>
      <xdr:rowOff>161925</xdr:rowOff>
    </xdr:to>
    <xdr:sp>
      <xdr:nvSpPr>
        <xdr:cNvPr id="6" name="TextBox 54"/>
        <xdr:cNvSpPr txBox="1">
          <a:spLocks noChangeArrowheads="1"/>
        </xdr:cNvSpPr>
      </xdr:nvSpPr>
      <xdr:spPr>
        <a:xfrm>
          <a:off x="5438775" y="8134350"/>
          <a:ext cx="2800350" cy="2343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solidFill>
                <a:srgbClr val="FF0000"/>
              </a:solidFill>
              <a:latin typeface="Arial"/>
              <a:ea typeface="Arial"/>
              <a:cs typeface="Arial"/>
            </a:rPr>
            <a:t>El gráfico de la izquierda es la plantilla para gráficos de 3 / 4 de alto y 1 de ancho.</a:t>
          </a:r>
        </a:p>
      </xdr:txBody>
    </xdr:sp>
    <xdr:clientData/>
  </xdr:twoCellAnchor>
  <xdr:twoCellAnchor>
    <xdr:from>
      <xdr:col>5</xdr:col>
      <xdr:colOff>28575</xdr:colOff>
      <xdr:row>0</xdr:row>
      <xdr:rowOff>47625</xdr:rowOff>
    </xdr:from>
    <xdr:to>
      <xdr:col>29</xdr:col>
      <xdr:colOff>114300</xdr:colOff>
      <xdr:row>6</xdr:row>
      <xdr:rowOff>47625</xdr:rowOff>
    </xdr:to>
    <xdr:sp>
      <xdr:nvSpPr>
        <xdr:cNvPr id="7" name="Rectangle 55"/>
        <xdr:cNvSpPr>
          <a:spLocks/>
        </xdr:cNvSpPr>
      </xdr:nvSpPr>
      <xdr:spPr>
        <a:xfrm>
          <a:off x="1219200" y="47625"/>
          <a:ext cx="5800725" cy="942975"/>
        </a:xfrm>
        <a:prstGeom prst="roundRect">
          <a:avLst/>
        </a:prstGeom>
        <a:blipFill>
          <a:blip r:embed="rId1"/>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Cursos Programados: Funciones
Plantilla para graficación paso a paso. </a:t>
          </a:r>
        </a:p>
      </xdr:txBody>
    </xdr:sp>
    <xdr:clientData/>
  </xdr:twoCellAnchor>
  <xdr:twoCellAnchor>
    <xdr:from>
      <xdr:col>1</xdr:col>
      <xdr:colOff>114300</xdr:colOff>
      <xdr:row>9</xdr:row>
      <xdr:rowOff>104775</xdr:rowOff>
    </xdr:from>
    <xdr:to>
      <xdr:col>14</xdr:col>
      <xdr:colOff>152400</xdr:colOff>
      <xdr:row>18</xdr:row>
      <xdr:rowOff>171450</xdr:rowOff>
    </xdr:to>
    <xdr:sp>
      <xdr:nvSpPr>
        <xdr:cNvPr id="8" name="TextBox 56"/>
        <xdr:cNvSpPr txBox="1">
          <a:spLocks noChangeArrowheads="1"/>
        </xdr:cNvSpPr>
      </xdr:nvSpPr>
      <xdr:spPr>
        <a:xfrm>
          <a:off x="352425" y="1600200"/>
          <a:ext cx="3133725" cy="220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95250</xdr:colOff>
      <xdr:row>22</xdr:row>
      <xdr:rowOff>76200</xdr:rowOff>
    </xdr:from>
    <xdr:to>
      <xdr:col>14</xdr:col>
      <xdr:colOff>133350</xdr:colOff>
      <xdr:row>31</xdr:row>
      <xdr:rowOff>142875</xdr:rowOff>
    </xdr:to>
    <xdr:sp>
      <xdr:nvSpPr>
        <xdr:cNvPr id="9" name="TextBox 57"/>
        <xdr:cNvSpPr txBox="1">
          <a:spLocks noChangeArrowheads="1"/>
        </xdr:cNvSpPr>
      </xdr:nvSpPr>
      <xdr:spPr>
        <a:xfrm>
          <a:off x="333375" y="4667250"/>
          <a:ext cx="3133725" cy="220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0.64725</cdr:x>
      <cdr:y>0.24475</cdr:y>
    </cdr:from>
    <cdr:to>
      <cdr:x>0.806</cdr:x>
      <cdr:y>0.2985</cdr:y>
    </cdr:to>
    <cdr:pic>
      <cdr:nvPicPr>
        <cdr:cNvPr id="1" name="Picture 1"/>
        <cdr:cNvPicPr preferRelativeResize="1">
          <a:picLocks noChangeAspect="1"/>
        </cdr:cNvPicPr>
      </cdr:nvPicPr>
      <cdr:blipFill>
        <a:blip r:embed="rId1"/>
        <a:stretch>
          <a:fillRect/>
        </a:stretch>
      </cdr:blipFill>
      <cdr:spPr>
        <a:xfrm>
          <a:off x="2324100" y="647700"/>
          <a:ext cx="571500" cy="142875"/>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0.787</cdr:x>
      <cdr:y>0.268</cdr:y>
    </cdr:from>
    <cdr:to>
      <cdr:x>0.82575</cdr:x>
      <cdr:y>0.306</cdr:y>
    </cdr:to>
    <cdr:sp>
      <cdr:nvSpPr>
        <cdr:cNvPr id="2" name="Line 2"/>
        <cdr:cNvSpPr>
          <a:spLocks/>
        </cdr:cNvSpPr>
      </cdr:nvSpPr>
      <cdr:spPr>
        <a:xfrm>
          <a:off x="2828925" y="704850"/>
          <a:ext cx="142875" cy="104775"/>
        </a:xfrm>
        <a:prstGeom prst="line">
          <a:avLst/>
        </a:prstGeom>
        <a:noFill/>
        <a:ln w="9525" cmpd="sng">
          <a:solidFill>
            <a:srgbClr val="FFFFCC"/>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0.64725</cdr:x>
      <cdr:y>0.678</cdr:y>
    </cdr:from>
    <cdr:to>
      <cdr:x>0.80325</cdr:x>
      <cdr:y>0.7425</cdr:y>
    </cdr:to>
    <cdr:pic>
      <cdr:nvPicPr>
        <cdr:cNvPr id="3" name="Picture 3"/>
        <cdr:cNvPicPr preferRelativeResize="1">
          <a:picLocks noChangeAspect="1"/>
        </cdr:cNvPicPr>
      </cdr:nvPicPr>
      <cdr:blipFill>
        <a:blip r:embed="rId2"/>
        <a:stretch>
          <a:fillRect/>
        </a:stretch>
      </cdr:blipFill>
      <cdr:spPr>
        <a:xfrm>
          <a:off x="2324100" y="1800225"/>
          <a:ext cx="561975" cy="171450"/>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0.787</cdr:x>
      <cdr:y>0.70125</cdr:y>
    </cdr:from>
    <cdr:to>
      <cdr:x>0.82575</cdr:x>
      <cdr:y>0.716</cdr:y>
    </cdr:to>
    <cdr:sp>
      <cdr:nvSpPr>
        <cdr:cNvPr id="4" name="Line 4"/>
        <cdr:cNvSpPr>
          <a:spLocks/>
        </cdr:cNvSpPr>
      </cdr:nvSpPr>
      <cdr:spPr>
        <a:xfrm flipV="1">
          <a:off x="2828925" y="1857375"/>
          <a:ext cx="142875" cy="38100"/>
        </a:xfrm>
        <a:prstGeom prst="line">
          <a:avLst/>
        </a:prstGeom>
        <a:noFill/>
        <a:ln w="9525" cmpd="sng">
          <a:solidFill>
            <a:srgbClr val="00FF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0.48975</cdr:y>
    </cdr:from>
    <cdr:to>
      <cdr:x>0.55025</cdr:x>
      <cdr:y>0.5395</cdr:y>
    </cdr:to>
    <cdr:sp>
      <cdr:nvSpPr>
        <cdr:cNvPr id="1" name="TextBox 1"/>
        <cdr:cNvSpPr txBox="1">
          <a:spLocks noChangeArrowheads="1"/>
        </cdr:cNvSpPr>
      </cdr:nvSpPr>
      <cdr:spPr>
        <a:xfrm>
          <a:off x="1781175" y="1276350"/>
          <a:ext cx="95250" cy="133350"/>
        </a:xfrm>
        <a:prstGeom prst="rect">
          <a:avLst/>
        </a:prstGeom>
        <a:noFill/>
        <a:ln w="1" cmpd="sng">
          <a:noFill/>
        </a:ln>
      </cdr:spPr>
      <cdr:txBody>
        <a:bodyPr vertOverflow="clip" wrap="square" anchor="ctr"/>
        <a:p>
          <a:pPr algn="ctr">
            <a:defRPr/>
          </a:pPr>
          <a:r>
            <a:rPr lang="en-US" cap="none" sz="900" b="0" i="0" u="none" baseline="0">
              <a:latin typeface="Arial"/>
              <a:ea typeface="Arial"/>
              <a:cs typeface="Arial"/>
            </a:rPr>
            <a:t>º</a:t>
          </a:r>
        </a:p>
      </cdr:txBody>
    </cdr:sp>
  </cdr:relSizeAnchor>
  <cdr:relSizeAnchor xmlns:cdr="http://schemas.openxmlformats.org/drawingml/2006/chartDrawing">
    <cdr:from>
      <cdr:x>0.77725</cdr:x>
      <cdr:y>0.578</cdr:y>
    </cdr:from>
    <cdr:to>
      <cdr:x>0.9995</cdr:x>
      <cdr:y>0.65825</cdr:y>
    </cdr:to>
    <cdr:pic>
      <cdr:nvPicPr>
        <cdr:cNvPr id="2" name="Picture 2"/>
        <cdr:cNvPicPr preferRelativeResize="1">
          <a:picLocks noChangeAspect="1"/>
        </cdr:cNvPicPr>
      </cdr:nvPicPr>
      <cdr:blipFill>
        <a:blip r:embed="rId1"/>
        <a:stretch>
          <a:fillRect/>
        </a:stretch>
      </cdr:blipFill>
      <cdr:spPr>
        <a:xfrm>
          <a:off x="2657475" y="1504950"/>
          <a:ext cx="762000" cy="20955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0.6125</cdr:x>
      <cdr:y>0.3085</cdr:y>
    </cdr:from>
    <cdr:to>
      <cdr:x>0.79575</cdr:x>
      <cdr:y>0.37775</cdr:y>
    </cdr:to>
    <cdr:pic>
      <cdr:nvPicPr>
        <cdr:cNvPr id="3" name="Picture 3"/>
        <cdr:cNvPicPr preferRelativeResize="1">
          <a:picLocks noChangeAspect="1"/>
        </cdr:cNvPicPr>
      </cdr:nvPicPr>
      <cdr:blipFill>
        <a:blip r:embed="rId2"/>
        <a:stretch>
          <a:fillRect/>
        </a:stretch>
      </cdr:blipFill>
      <cdr:spPr>
        <a:xfrm>
          <a:off x="2095500" y="800100"/>
          <a:ext cx="628650" cy="180975"/>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0.74</cdr:x>
      <cdr:y>0.36125</cdr:y>
    </cdr:from>
    <cdr:to>
      <cdr:x>0.764</cdr:x>
      <cdr:y>0.46825</cdr:y>
    </cdr:to>
    <cdr:sp>
      <cdr:nvSpPr>
        <cdr:cNvPr id="4" name="Line 4"/>
        <cdr:cNvSpPr>
          <a:spLocks/>
        </cdr:cNvSpPr>
      </cdr:nvSpPr>
      <cdr:spPr>
        <a:xfrm>
          <a:off x="2533650" y="933450"/>
          <a:ext cx="85725" cy="2762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0.609</cdr:y>
    </cdr:from>
    <cdr:to>
      <cdr:x>0.77725</cdr:x>
      <cdr:y>0.6375</cdr:y>
    </cdr:to>
    <cdr:sp>
      <cdr:nvSpPr>
        <cdr:cNvPr id="5" name="Line 5"/>
        <cdr:cNvSpPr>
          <a:spLocks/>
        </cdr:cNvSpPr>
      </cdr:nvSpPr>
      <cdr:spPr>
        <a:xfrm flipH="1">
          <a:off x="2486025" y="1581150"/>
          <a:ext cx="171450"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0.77325</cdr:x>
      <cdr:y>0.53</cdr:y>
    </cdr:from>
    <cdr:to>
      <cdr:x>0.989</cdr:x>
      <cdr:y>0.596</cdr:y>
    </cdr:to>
    <cdr:pic>
      <cdr:nvPicPr>
        <cdr:cNvPr id="1" name="Picture 1"/>
        <cdr:cNvPicPr preferRelativeResize="1">
          <a:picLocks noChangeAspect="1"/>
        </cdr:cNvPicPr>
      </cdr:nvPicPr>
      <cdr:blipFill>
        <a:blip r:embed="rId1"/>
        <a:stretch>
          <a:fillRect/>
        </a:stretch>
      </cdr:blipFill>
      <cdr:spPr>
        <a:xfrm>
          <a:off x="2524125" y="1371600"/>
          <a:ext cx="704850" cy="17145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0.71</cdr:x>
      <cdr:y>0.53</cdr:y>
    </cdr:from>
    <cdr:to>
      <cdr:x>0.77325</cdr:x>
      <cdr:y>0.53</cdr:y>
    </cdr:to>
    <cdr:sp>
      <cdr:nvSpPr>
        <cdr:cNvPr id="2" name="Line 2"/>
        <cdr:cNvSpPr>
          <a:spLocks/>
        </cdr:cNvSpPr>
      </cdr:nvSpPr>
      <cdr:spPr>
        <a:xfrm flipH="1">
          <a:off x="2314575" y="137160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0.38525</cdr:x>
      <cdr:y>0.5605</cdr:y>
    </cdr:from>
    <cdr:to>
      <cdr:x>0.44075</cdr:x>
      <cdr:y>0.59275</cdr:y>
    </cdr:to>
    <cdr:sp>
      <cdr:nvSpPr>
        <cdr:cNvPr id="3" name="Line 4"/>
        <cdr:cNvSpPr>
          <a:spLocks/>
        </cdr:cNvSpPr>
      </cdr:nvSpPr>
      <cdr:spPr>
        <a:xfrm flipV="1">
          <a:off x="1257300" y="1457325"/>
          <a:ext cx="180975" cy="85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0.591</cdr:y>
    </cdr:from>
    <cdr:to>
      <cdr:x>0.395</cdr:x>
      <cdr:y>0.657</cdr:y>
    </cdr:to>
    <cdr:pic>
      <cdr:nvPicPr>
        <cdr:cNvPr id="4" name="Picture 5"/>
        <cdr:cNvPicPr preferRelativeResize="1">
          <a:picLocks noChangeAspect="1"/>
        </cdr:cNvPicPr>
      </cdr:nvPicPr>
      <cdr:blipFill>
        <a:blip r:embed="rId2"/>
        <a:stretch>
          <a:fillRect/>
        </a:stretch>
      </cdr:blipFill>
      <cdr:spPr>
        <a:xfrm>
          <a:off x="628650" y="1533525"/>
          <a:ext cx="657225" cy="171450"/>
        </a:xfrm>
        <a:prstGeom prst="rect">
          <a:avLst/>
        </a:prstGeom>
        <a:solidFill>
          <a:srgbClr val="EAEAEA"/>
        </a:solidFill>
        <a:ln w="9525" cmpd="sng">
          <a:solidFill>
            <a:srgbClr val="000000"/>
          </a:solidFill>
          <a:headEnd type="none"/>
          <a:tailEnd type="none"/>
        </a:ln>
      </cdr:spPr>
    </cdr:pic>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0.55675</cdr:x>
      <cdr:y>0.68675</cdr:y>
    </cdr:from>
    <cdr:to>
      <cdr:x>0.74625</cdr:x>
      <cdr:y>0.786</cdr:y>
    </cdr:to>
    <cdr:pic>
      <cdr:nvPicPr>
        <cdr:cNvPr id="1" name="Picture 1"/>
        <cdr:cNvPicPr preferRelativeResize="1">
          <a:picLocks noChangeAspect="1"/>
        </cdr:cNvPicPr>
      </cdr:nvPicPr>
      <cdr:blipFill>
        <a:blip r:embed="rId1"/>
        <a:stretch>
          <a:fillRect/>
        </a:stretch>
      </cdr:blipFill>
      <cdr:spPr>
        <a:xfrm>
          <a:off x="2095500" y="1838325"/>
          <a:ext cx="714375" cy="2667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0.739</cdr:x>
      <cdr:y>0.654</cdr:y>
    </cdr:from>
    <cdr:to>
      <cdr:x>0.80025</cdr:x>
      <cdr:y>0.7295</cdr:y>
    </cdr:to>
    <cdr:sp>
      <cdr:nvSpPr>
        <cdr:cNvPr id="2" name="Line 6"/>
        <cdr:cNvSpPr>
          <a:spLocks/>
        </cdr:cNvSpPr>
      </cdr:nvSpPr>
      <cdr:spPr>
        <a:xfrm flipV="1">
          <a:off x="2781300" y="1752600"/>
          <a:ext cx="22860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0.55675</cdr:x>
      <cdr:y>0.273</cdr:y>
    </cdr:from>
    <cdr:to>
      <cdr:x>0.76875</cdr:x>
      <cdr:y>0.37225</cdr:y>
    </cdr:to>
    <cdr:pic>
      <cdr:nvPicPr>
        <cdr:cNvPr id="3" name="Picture 7"/>
        <cdr:cNvPicPr preferRelativeResize="1">
          <a:picLocks noChangeAspect="1"/>
        </cdr:cNvPicPr>
      </cdr:nvPicPr>
      <cdr:blipFill>
        <a:blip r:embed="rId2"/>
        <a:stretch>
          <a:fillRect/>
        </a:stretch>
      </cdr:blipFill>
      <cdr:spPr>
        <a:xfrm>
          <a:off x="2095500" y="723900"/>
          <a:ext cx="800100" cy="266700"/>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0.763</cdr:x>
      <cdr:y>0.32025</cdr:y>
    </cdr:from>
    <cdr:to>
      <cdr:x>0.81225</cdr:x>
      <cdr:y>0.3525</cdr:y>
    </cdr:to>
    <cdr:sp>
      <cdr:nvSpPr>
        <cdr:cNvPr id="4" name="Line 8"/>
        <cdr:cNvSpPr>
          <a:spLocks/>
        </cdr:cNvSpPr>
      </cdr:nvSpPr>
      <cdr:spPr>
        <a:xfrm>
          <a:off x="2876550" y="857250"/>
          <a:ext cx="190500" cy="85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cdr:x>
      <cdr:y>0.26875</cdr:y>
    </cdr:from>
    <cdr:to>
      <cdr:x>0.7585</cdr:x>
      <cdr:y>0.33975</cdr:y>
    </cdr:to>
    <cdr:pic>
      <cdr:nvPicPr>
        <cdr:cNvPr id="1" name="Picture 1"/>
        <cdr:cNvPicPr preferRelativeResize="1">
          <a:picLocks noChangeAspect="1"/>
        </cdr:cNvPicPr>
      </cdr:nvPicPr>
      <cdr:blipFill>
        <a:blip r:embed="rId1"/>
        <a:stretch>
          <a:fillRect/>
        </a:stretch>
      </cdr:blipFill>
      <cdr:spPr>
        <a:xfrm>
          <a:off x="2200275" y="714375"/>
          <a:ext cx="581025" cy="1905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0.745</cdr:x>
      <cdr:y>0.308</cdr:y>
    </cdr:from>
    <cdr:to>
      <cdr:x>0.81875</cdr:x>
      <cdr:y>0.34975</cdr:y>
    </cdr:to>
    <cdr:sp>
      <cdr:nvSpPr>
        <cdr:cNvPr id="2" name="Line 3"/>
        <cdr:cNvSpPr>
          <a:spLocks/>
        </cdr:cNvSpPr>
      </cdr:nvSpPr>
      <cdr:spPr>
        <a:xfrm>
          <a:off x="2724150" y="819150"/>
          <a:ext cx="266700"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0.7125</cdr:x>
      <cdr:y>0.637</cdr:y>
    </cdr:from>
    <cdr:to>
      <cdr:x>0.897</cdr:x>
      <cdr:y>0.7115</cdr:y>
    </cdr:to>
    <cdr:pic>
      <cdr:nvPicPr>
        <cdr:cNvPr id="3" name="Picture 4"/>
        <cdr:cNvPicPr preferRelativeResize="1">
          <a:picLocks noChangeAspect="1"/>
        </cdr:cNvPicPr>
      </cdr:nvPicPr>
      <cdr:blipFill>
        <a:blip r:embed="rId2"/>
        <a:stretch>
          <a:fillRect/>
        </a:stretch>
      </cdr:blipFill>
      <cdr:spPr>
        <a:xfrm>
          <a:off x="2609850" y="1704975"/>
          <a:ext cx="676275" cy="2000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0.68325</cdr:x>
      <cdr:y>0.529</cdr:y>
    </cdr:from>
    <cdr:to>
      <cdr:x>0.7125</cdr:x>
      <cdr:y>0.67625</cdr:y>
    </cdr:to>
    <cdr:sp>
      <cdr:nvSpPr>
        <cdr:cNvPr id="4" name="Line 5"/>
        <cdr:cNvSpPr>
          <a:spLocks/>
        </cdr:cNvSpPr>
      </cdr:nvSpPr>
      <cdr:spPr>
        <a:xfrm flipH="1" flipV="1">
          <a:off x="2505075" y="1419225"/>
          <a:ext cx="104775"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cdr:x>
      <cdr:y>0.66425</cdr:y>
    </cdr:from>
    <cdr:to>
      <cdr:x>0.84375</cdr:x>
      <cdr:y>0.749</cdr:y>
    </cdr:to>
    <cdr:pic>
      <cdr:nvPicPr>
        <cdr:cNvPr id="1" name="Picture 1"/>
        <cdr:cNvPicPr preferRelativeResize="1">
          <a:picLocks noChangeAspect="1"/>
        </cdr:cNvPicPr>
      </cdr:nvPicPr>
      <cdr:blipFill>
        <a:blip r:embed="rId1"/>
        <a:stretch>
          <a:fillRect/>
        </a:stretch>
      </cdr:blipFill>
      <cdr:spPr>
        <a:xfrm>
          <a:off x="2238375" y="1714500"/>
          <a:ext cx="800100" cy="21907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0.70875</cdr:x>
      <cdr:y>0.57275</cdr:y>
    </cdr:from>
    <cdr:to>
      <cdr:x>0.71675</cdr:x>
      <cdr:y>0.66425</cdr:y>
    </cdr:to>
    <cdr:sp>
      <cdr:nvSpPr>
        <cdr:cNvPr id="2" name="Line 2"/>
        <cdr:cNvSpPr>
          <a:spLocks/>
        </cdr:cNvSpPr>
      </cdr:nvSpPr>
      <cdr:spPr>
        <a:xfrm flipV="1">
          <a:off x="2552700" y="1476375"/>
          <a:ext cx="28575"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0.26825</cdr:y>
    </cdr:from>
    <cdr:to>
      <cdr:x>0.79575</cdr:x>
      <cdr:y>0.353</cdr:y>
    </cdr:to>
    <cdr:pic>
      <cdr:nvPicPr>
        <cdr:cNvPr id="3" name="Picture 3"/>
        <cdr:cNvPicPr preferRelativeResize="1">
          <a:picLocks noChangeAspect="1"/>
        </cdr:cNvPicPr>
      </cdr:nvPicPr>
      <cdr:blipFill>
        <a:blip r:embed="rId2"/>
        <a:stretch>
          <a:fillRect/>
        </a:stretch>
      </cdr:blipFill>
      <cdr:spPr>
        <a:xfrm>
          <a:off x="2057400" y="685800"/>
          <a:ext cx="809625" cy="21907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0.71675</cdr:x>
      <cdr:y>0.34025</cdr:y>
    </cdr:from>
    <cdr:to>
      <cdr:x>0.78225</cdr:x>
      <cdr:y>0.38275</cdr:y>
    </cdr:to>
    <cdr:sp>
      <cdr:nvSpPr>
        <cdr:cNvPr id="4" name="Line 4"/>
        <cdr:cNvSpPr>
          <a:spLocks/>
        </cdr:cNvSpPr>
      </cdr:nvSpPr>
      <cdr:spPr>
        <a:xfrm>
          <a:off x="2581275" y="876300"/>
          <a:ext cx="238125" cy="1143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cdr:x>
      <cdr:y>0.2725</cdr:y>
    </cdr:from>
    <cdr:to>
      <cdr:x>0.76975</cdr:x>
      <cdr:y>0.3605</cdr:y>
    </cdr:to>
    <cdr:pic>
      <cdr:nvPicPr>
        <cdr:cNvPr id="1" name="Picture 1"/>
        <cdr:cNvPicPr preferRelativeResize="1">
          <a:picLocks noChangeAspect="1"/>
        </cdr:cNvPicPr>
      </cdr:nvPicPr>
      <cdr:blipFill>
        <a:blip r:embed="rId1"/>
        <a:stretch>
          <a:fillRect/>
        </a:stretch>
      </cdr:blipFill>
      <cdr:spPr>
        <a:xfrm>
          <a:off x="1809750" y="704850"/>
          <a:ext cx="876300" cy="2286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0.74175</cdr:x>
      <cdr:y>0.3045</cdr:y>
    </cdr:from>
    <cdr:to>
      <cdr:x>0.81375</cdr:x>
      <cdr:y>0.35</cdr:y>
    </cdr:to>
    <cdr:sp>
      <cdr:nvSpPr>
        <cdr:cNvPr id="2" name="Line 2"/>
        <cdr:cNvSpPr>
          <a:spLocks/>
        </cdr:cNvSpPr>
      </cdr:nvSpPr>
      <cdr:spPr>
        <a:xfrm>
          <a:off x="2590800" y="790575"/>
          <a:ext cx="247650"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0.6785</cdr:y>
    </cdr:from>
    <cdr:to>
      <cdr:x>0.94425</cdr:x>
      <cdr:y>0.7775</cdr:y>
    </cdr:to>
    <cdr:pic>
      <cdr:nvPicPr>
        <cdr:cNvPr id="3" name="Picture 3"/>
        <cdr:cNvPicPr preferRelativeResize="1">
          <a:picLocks noChangeAspect="1"/>
        </cdr:cNvPicPr>
      </cdr:nvPicPr>
      <cdr:blipFill>
        <a:blip r:embed="rId2"/>
        <a:stretch>
          <a:fillRect/>
        </a:stretch>
      </cdr:blipFill>
      <cdr:spPr>
        <a:xfrm>
          <a:off x="2390775" y="1762125"/>
          <a:ext cx="904875" cy="25717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0.58625</cdr:x>
      <cdr:y>0.551</cdr:y>
    </cdr:from>
    <cdr:to>
      <cdr:x>0.6855</cdr:x>
      <cdr:y>0.7115</cdr:y>
    </cdr:to>
    <cdr:sp>
      <cdr:nvSpPr>
        <cdr:cNvPr id="4" name="Line 4"/>
        <cdr:cNvSpPr>
          <a:spLocks/>
        </cdr:cNvSpPr>
      </cdr:nvSpPr>
      <cdr:spPr>
        <a:xfrm flipH="1" flipV="1">
          <a:off x="2047875" y="1428750"/>
          <a:ext cx="34290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0.57775</cdr:x>
      <cdr:y>0.20625</cdr:y>
    </cdr:from>
    <cdr:to>
      <cdr:x>0.73975</cdr:x>
      <cdr:y>0.2965</cdr:y>
    </cdr:to>
    <cdr:pic>
      <cdr:nvPicPr>
        <cdr:cNvPr id="1" name="Picture 1"/>
        <cdr:cNvPicPr preferRelativeResize="1">
          <a:picLocks noChangeAspect="1"/>
        </cdr:cNvPicPr>
      </cdr:nvPicPr>
      <cdr:blipFill>
        <a:blip r:embed="rId1"/>
        <a:stretch>
          <a:fillRect/>
        </a:stretch>
      </cdr:blipFill>
      <cdr:spPr>
        <a:xfrm>
          <a:off x="2200275" y="514350"/>
          <a:ext cx="619125" cy="2286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0.7415</cdr:x>
      <cdr:y>0.27575</cdr:y>
    </cdr:from>
    <cdr:to>
      <cdr:x>0.77025</cdr:x>
      <cdr:y>0.337</cdr:y>
    </cdr:to>
    <cdr:sp>
      <cdr:nvSpPr>
        <cdr:cNvPr id="2" name="Line 2"/>
        <cdr:cNvSpPr>
          <a:spLocks/>
        </cdr:cNvSpPr>
      </cdr:nvSpPr>
      <cdr:spPr>
        <a:xfrm>
          <a:off x="2828925" y="695325"/>
          <a:ext cx="114300" cy="1524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0.565</cdr:x>
      <cdr:y>0.677</cdr:y>
    </cdr:from>
    <cdr:to>
      <cdr:x>0.69475</cdr:x>
      <cdr:y>0.75975</cdr:y>
    </cdr:to>
    <cdr:pic>
      <cdr:nvPicPr>
        <cdr:cNvPr id="3" name="Picture 3"/>
        <cdr:cNvPicPr preferRelativeResize="1">
          <a:picLocks noChangeAspect="1"/>
        </cdr:cNvPicPr>
      </cdr:nvPicPr>
      <cdr:blipFill>
        <a:blip r:embed="rId2"/>
        <a:stretch>
          <a:fillRect/>
        </a:stretch>
      </cdr:blipFill>
      <cdr:spPr>
        <a:xfrm>
          <a:off x="2152650" y="1714500"/>
          <a:ext cx="495300" cy="20955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0.69525</cdr:x>
      <cdr:y>0.6565</cdr:y>
    </cdr:from>
    <cdr:to>
      <cdr:x>0.755</cdr:x>
      <cdr:y>0.713</cdr:y>
    </cdr:to>
    <cdr:sp>
      <cdr:nvSpPr>
        <cdr:cNvPr id="4" name="Line 4"/>
        <cdr:cNvSpPr>
          <a:spLocks/>
        </cdr:cNvSpPr>
      </cdr:nvSpPr>
      <cdr:spPr>
        <a:xfrm flipV="1">
          <a:off x="2647950" y="1657350"/>
          <a:ext cx="22860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0.59775</cdr:x>
      <cdr:y>0.221</cdr:y>
    </cdr:from>
    <cdr:to>
      <cdr:x>0.77325</cdr:x>
      <cdr:y>0.31475</cdr:y>
    </cdr:to>
    <cdr:pic>
      <cdr:nvPicPr>
        <cdr:cNvPr id="1" name="Picture 1"/>
        <cdr:cNvPicPr preferRelativeResize="1">
          <a:picLocks noChangeAspect="1"/>
        </cdr:cNvPicPr>
      </cdr:nvPicPr>
      <cdr:blipFill>
        <a:blip r:embed="rId1"/>
        <a:stretch>
          <a:fillRect/>
        </a:stretch>
      </cdr:blipFill>
      <cdr:spPr>
        <a:xfrm>
          <a:off x="2133600" y="561975"/>
          <a:ext cx="628650"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0.764</cdr:x>
      <cdr:y>0.2675</cdr:y>
    </cdr:from>
    <cdr:to>
      <cdr:x>0.81125</cdr:x>
      <cdr:y>0.313</cdr:y>
    </cdr:to>
    <cdr:sp>
      <cdr:nvSpPr>
        <cdr:cNvPr id="2" name="Line 2"/>
        <cdr:cNvSpPr>
          <a:spLocks/>
        </cdr:cNvSpPr>
      </cdr:nvSpPr>
      <cdr:spPr>
        <a:xfrm>
          <a:off x="2733675" y="676275"/>
          <a:ext cx="171450"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0.76475</cdr:x>
      <cdr:y>0.49775</cdr:y>
    </cdr:from>
    <cdr:to>
      <cdr:x>0.959</cdr:x>
      <cdr:y>0.584</cdr:y>
    </cdr:to>
    <cdr:pic>
      <cdr:nvPicPr>
        <cdr:cNvPr id="3" name="Picture 3"/>
        <cdr:cNvPicPr preferRelativeResize="1">
          <a:picLocks noChangeAspect="1"/>
        </cdr:cNvPicPr>
      </cdr:nvPicPr>
      <cdr:blipFill>
        <a:blip r:embed="rId2"/>
        <a:stretch>
          <a:fillRect/>
        </a:stretch>
      </cdr:blipFill>
      <cdr:spPr>
        <a:xfrm>
          <a:off x="2733675" y="1257300"/>
          <a:ext cx="695325" cy="21907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0.697</cdr:x>
      <cdr:y>0.53225</cdr:y>
    </cdr:from>
    <cdr:to>
      <cdr:x>0.76475</cdr:x>
      <cdr:y>0.71325</cdr:y>
    </cdr:to>
    <cdr:sp>
      <cdr:nvSpPr>
        <cdr:cNvPr id="4" name="Line 5"/>
        <cdr:cNvSpPr>
          <a:spLocks/>
        </cdr:cNvSpPr>
      </cdr:nvSpPr>
      <cdr:spPr>
        <a:xfrm flipH="1">
          <a:off x="2495550" y="1352550"/>
          <a:ext cx="238125" cy="457200"/>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cdr:x>
      <cdr:y>0.221</cdr:y>
    </cdr:from>
    <cdr:to>
      <cdr:x>0.33925</cdr:x>
      <cdr:y>0.297</cdr:y>
    </cdr:to>
    <cdr:pic>
      <cdr:nvPicPr>
        <cdr:cNvPr id="1" name="Picture 1"/>
        <cdr:cNvPicPr preferRelativeResize="1">
          <a:picLocks noChangeAspect="1"/>
        </cdr:cNvPicPr>
      </cdr:nvPicPr>
      <cdr:blipFill>
        <a:blip r:embed="rId1"/>
        <a:stretch>
          <a:fillRect/>
        </a:stretch>
      </cdr:blipFill>
      <cdr:spPr>
        <a:xfrm>
          <a:off x="733425" y="571500"/>
          <a:ext cx="533400" cy="2000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0.178</cdr:x>
      <cdr:y>0.6745</cdr:y>
    </cdr:from>
    <cdr:to>
      <cdr:x>0.35325</cdr:x>
      <cdr:y>0.75425</cdr:y>
    </cdr:to>
    <cdr:pic>
      <cdr:nvPicPr>
        <cdr:cNvPr id="2" name="Picture 2"/>
        <cdr:cNvPicPr preferRelativeResize="1">
          <a:picLocks noChangeAspect="1"/>
        </cdr:cNvPicPr>
      </cdr:nvPicPr>
      <cdr:blipFill>
        <a:blip r:embed="rId2"/>
        <a:stretch>
          <a:fillRect/>
        </a:stretch>
      </cdr:blipFill>
      <cdr:spPr>
        <a:xfrm>
          <a:off x="666750" y="1771650"/>
          <a:ext cx="657225" cy="20955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0.341</cdr:x>
      <cdr:y>0.25475</cdr:y>
    </cdr:from>
    <cdr:to>
      <cdr:x>0.37975</cdr:x>
      <cdr:y>0.3925</cdr:y>
    </cdr:to>
    <cdr:sp>
      <cdr:nvSpPr>
        <cdr:cNvPr id="3" name="Line 3"/>
        <cdr:cNvSpPr>
          <a:spLocks/>
        </cdr:cNvSpPr>
      </cdr:nvSpPr>
      <cdr:spPr>
        <a:xfrm>
          <a:off x="1276350" y="666750"/>
          <a:ext cx="142875" cy="361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0.35375</cdr:x>
      <cdr:y>0.675</cdr:y>
    </cdr:from>
    <cdr:to>
      <cdr:x>0.4085</cdr:x>
      <cdr:y>0.731</cdr:y>
    </cdr:to>
    <cdr:sp>
      <cdr:nvSpPr>
        <cdr:cNvPr id="4" name="Line 4"/>
        <cdr:cNvSpPr>
          <a:spLocks/>
        </cdr:cNvSpPr>
      </cdr:nvSpPr>
      <cdr:spPr>
        <a:xfrm flipV="1">
          <a:off x="1323975" y="1771650"/>
          <a:ext cx="209550" cy="1428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0.6575</cdr:x>
      <cdr:y>0.02625</cdr:y>
    </cdr:from>
    <cdr:to>
      <cdr:x>0.85525</cdr:x>
      <cdr:y>0.1505</cdr:y>
    </cdr:to>
    <cdr:pic>
      <cdr:nvPicPr>
        <cdr:cNvPr id="1" name="Picture 1"/>
        <cdr:cNvPicPr preferRelativeResize="1">
          <a:picLocks noChangeAspect="1"/>
        </cdr:cNvPicPr>
      </cdr:nvPicPr>
      <cdr:blipFill>
        <a:blip r:embed="rId1"/>
        <a:stretch>
          <a:fillRect/>
        </a:stretch>
      </cdr:blipFill>
      <cdr:spPr>
        <a:xfrm>
          <a:off x="2305050" y="66675"/>
          <a:ext cx="695325" cy="342900"/>
        </a:xfrm>
        <a:prstGeom prst="rect">
          <a:avLst/>
        </a:prstGeom>
        <a:solidFill>
          <a:srgbClr val="CCFFFF"/>
        </a:solidFill>
        <a:ln w="9525" cmpd="sng">
          <a:solidFill>
            <a:srgbClr val="000000"/>
          </a:solidFill>
          <a:headEnd type="none"/>
          <a:tailEnd type="none"/>
        </a:ln>
      </cdr:spPr>
    </cdr:pic>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0.16825</cdr:x>
      <cdr:y>0.5485</cdr:y>
    </cdr:from>
    <cdr:to>
      <cdr:x>0.35025</cdr:x>
      <cdr:y>0.63575</cdr:y>
    </cdr:to>
    <cdr:pic>
      <cdr:nvPicPr>
        <cdr:cNvPr id="1" name="Picture 1"/>
        <cdr:cNvPicPr preferRelativeResize="1">
          <a:picLocks noChangeAspect="1"/>
        </cdr:cNvPicPr>
      </cdr:nvPicPr>
      <cdr:blipFill>
        <a:blip r:embed="rId1"/>
        <a:stretch>
          <a:fillRect/>
        </a:stretch>
      </cdr:blipFill>
      <cdr:spPr>
        <a:xfrm>
          <a:off x="600075" y="1428750"/>
          <a:ext cx="657225" cy="2286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0.34025</cdr:x>
      <cdr:y>0.58075</cdr:y>
    </cdr:from>
    <cdr:to>
      <cdr:x>0.4175</cdr:x>
      <cdr:y>0.5875</cdr:y>
    </cdr:to>
    <cdr:sp>
      <cdr:nvSpPr>
        <cdr:cNvPr id="2" name="Line 2"/>
        <cdr:cNvSpPr>
          <a:spLocks/>
        </cdr:cNvSpPr>
      </cdr:nvSpPr>
      <cdr:spPr>
        <a:xfrm flipV="1">
          <a:off x="1219200" y="1514475"/>
          <a:ext cx="276225" cy="19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0.24075</cdr:y>
    </cdr:from>
    <cdr:to>
      <cdr:x>0.76475</cdr:x>
      <cdr:y>0.32075</cdr:y>
    </cdr:to>
    <cdr:pic>
      <cdr:nvPicPr>
        <cdr:cNvPr id="3" name="Picture 3"/>
        <cdr:cNvPicPr preferRelativeResize="1">
          <a:picLocks noChangeAspect="1"/>
        </cdr:cNvPicPr>
      </cdr:nvPicPr>
      <cdr:blipFill>
        <a:blip r:embed="rId2"/>
        <a:stretch>
          <a:fillRect/>
        </a:stretch>
      </cdr:blipFill>
      <cdr:spPr>
        <a:xfrm>
          <a:off x="2057400" y="628650"/>
          <a:ext cx="695325" cy="209550"/>
        </a:xfrm>
        <a:prstGeom prst="rect">
          <a:avLst/>
        </a:prstGeom>
        <a:solidFill>
          <a:srgbClr val="EAEAEA"/>
        </a:solidFill>
        <a:ln w="9525" cmpd="sng">
          <a:solidFill>
            <a:srgbClr val="FF00FF"/>
          </a:solidFill>
          <a:headEnd type="none"/>
          <a:tailEnd type="none"/>
        </a:ln>
      </cdr:spPr>
    </cdr:pic>
  </cdr:relSizeAnchor>
  <cdr:relSizeAnchor xmlns:cdr="http://schemas.openxmlformats.org/drawingml/2006/chartDrawing">
    <cdr:from>
      <cdr:x>0.6575</cdr:x>
      <cdr:y>0.31375</cdr:y>
    </cdr:from>
    <cdr:to>
      <cdr:x>0.65825</cdr:x>
      <cdr:y>0.43425</cdr:y>
    </cdr:to>
    <cdr:sp>
      <cdr:nvSpPr>
        <cdr:cNvPr id="4" name="Line 4"/>
        <cdr:cNvSpPr>
          <a:spLocks/>
        </cdr:cNvSpPr>
      </cdr:nvSpPr>
      <cdr:spPr>
        <a:xfrm flipH="1">
          <a:off x="2371725" y="81915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13</xdr:row>
      <xdr:rowOff>0</xdr:rowOff>
    </xdr:from>
    <xdr:to>
      <xdr:col>6</xdr:col>
      <xdr:colOff>695325</xdr:colOff>
      <xdr:row>30</xdr:row>
      <xdr:rowOff>0</xdr:rowOff>
    </xdr:to>
    <xdr:graphicFrame>
      <xdr:nvGraphicFramePr>
        <xdr:cNvPr id="1" name="Chart 1"/>
        <xdr:cNvGraphicFramePr/>
      </xdr:nvGraphicFramePr>
      <xdr:xfrm>
        <a:off x="1752600" y="2124075"/>
        <a:ext cx="3514725" cy="2762250"/>
      </xdr:xfrm>
      <a:graphic>
        <a:graphicData uri="http://schemas.openxmlformats.org/drawingml/2006/chart">
          <c:chart xmlns:c="http://schemas.openxmlformats.org/drawingml/2006/chart" r:id="rId1"/>
        </a:graphicData>
      </a:graphic>
    </xdr:graphicFrame>
    <xdr:clientData/>
  </xdr:twoCellAnchor>
  <xdr:twoCellAnchor>
    <xdr:from>
      <xdr:col>2</xdr:col>
      <xdr:colOff>685800</xdr:colOff>
      <xdr:row>34</xdr:row>
      <xdr:rowOff>95250</xdr:rowOff>
    </xdr:from>
    <xdr:to>
      <xdr:col>7</xdr:col>
      <xdr:colOff>419100</xdr:colOff>
      <xdr:row>51</xdr:row>
      <xdr:rowOff>76200</xdr:rowOff>
    </xdr:to>
    <xdr:graphicFrame>
      <xdr:nvGraphicFramePr>
        <xdr:cNvPr id="2" name="Chart 3"/>
        <xdr:cNvGraphicFramePr/>
      </xdr:nvGraphicFramePr>
      <xdr:xfrm>
        <a:off x="2209800" y="5638800"/>
        <a:ext cx="3543300" cy="2743200"/>
      </xdr:xfrm>
      <a:graphic>
        <a:graphicData uri="http://schemas.openxmlformats.org/drawingml/2006/chart">
          <c:chart xmlns:c="http://schemas.openxmlformats.org/drawingml/2006/chart" r:id="rId2"/>
        </a:graphicData>
      </a:graphic>
    </xdr:graphicFrame>
    <xdr:clientData/>
  </xdr:twoCellAnchor>
  <xdr:twoCellAnchor>
    <xdr:from>
      <xdr:col>2</xdr:col>
      <xdr:colOff>390525</xdr:colOff>
      <xdr:row>57</xdr:row>
      <xdr:rowOff>57150</xdr:rowOff>
    </xdr:from>
    <xdr:to>
      <xdr:col>7</xdr:col>
      <xdr:colOff>38100</xdr:colOff>
      <xdr:row>74</xdr:row>
      <xdr:rowOff>114300</xdr:rowOff>
    </xdr:to>
    <xdr:graphicFrame>
      <xdr:nvGraphicFramePr>
        <xdr:cNvPr id="3" name="Chart 4"/>
        <xdr:cNvGraphicFramePr/>
      </xdr:nvGraphicFramePr>
      <xdr:xfrm>
        <a:off x="1914525" y="9344025"/>
        <a:ext cx="3457575" cy="2819400"/>
      </xdr:xfrm>
      <a:graphic>
        <a:graphicData uri="http://schemas.openxmlformats.org/drawingml/2006/chart">
          <c:chart xmlns:c="http://schemas.openxmlformats.org/drawingml/2006/chart" r:id="rId3"/>
        </a:graphicData>
      </a:graphic>
    </xdr:graphicFrame>
    <xdr:clientData/>
  </xdr:twoCellAnchor>
  <xdr:twoCellAnchor>
    <xdr:from>
      <xdr:col>2</xdr:col>
      <xdr:colOff>209550</xdr:colOff>
      <xdr:row>79</xdr:row>
      <xdr:rowOff>76200</xdr:rowOff>
    </xdr:from>
    <xdr:to>
      <xdr:col>7</xdr:col>
      <xdr:colOff>180975</xdr:colOff>
      <xdr:row>97</xdr:row>
      <xdr:rowOff>152400</xdr:rowOff>
    </xdr:to>
    <xdr:graphicFrame>
      <xdr:nvGraphicFramePr>
        <xdr:cNvPr id="4" name="Chart 5"/>
        <xdr:cNvGraphicFramePr/>
      </xdr:nvGraphicFramePr>
      <xdr:xfrm>
        <a:off x="1733550" y="12934950"/>
        <a:ext cx="3781425" cy="3019425"/>
      </xdr:xfrm>
      <a:graphic>
        <a:graphicData uri="http://schemas.openxmlformats.org/drawingml/2006/chart">
          <c:chart xmlns:c="http://schemas.openxmlformats.org/drawingml/2006/chart" r:id="rId4"/>
        </a:graphicData>
      </a:graphic>
    </xdr:graphicFrame>
    <xdr:clientData/>
  </xdr:twoCellAnchor>
  <xdr:twoCellAnchor>
    <xdr:from>
      <xdr:col>2</xdr:col>
      <xdr:colOff>666750</xdr:colOff>
      <xdr:row>102</xdr:row>
      <xdr:rowOff>133350</xdr:rowOff>
    </xdr:from>
    <xdr:to>
      <xdr:col>8</xdr:col>
      <xdr:colOff>9525</xdr:colOff>
      <xdr:row>120</xdr:row>
      <xdr:rowOff>19050</xdr:rowOff>
    </xdr:to>
    <xdr:graphicFrame>
      <xdr:nvGraphicFramePr>
        <xdr:cNvPr id="5" name="Chart 6"/>
        <xdr:cNvGraphicFramePr/>
      </xdr:nvGraphicFramePr>
      <xdr:xfrm>
        <a:off x="2190750" y="16744950"/>
        <a:ext cx="3914775" cy="2857500"/>
      </xdr:xfrm>
      <a:graphic>
        <a:graphicData uri="http://schemas.openxmlformats.org/drawingml/2006/chart">
          <c:chart xmlns:c="http://schemas.openxmlformats.org/drawingml/2006/chart" r:id="rId5"/>
        </a:graphicData>
      </a:graphic>
    </xdr:graphicFrame>
    <xdr:clientData/>
  </xdr:twoCellAnchor>
  <xdr:twoCellAnchor>
    <xdr:from>
      <xdr:col>3</xdr:col>
      <xdr:colOff>571500</xdr:colOff>
      <xdr:row>177</xdr:row>
      <xdr:rowOff>133350</xdr:rowOff>
    </xdr:from>
    <xdr:to>
      <xdr:col>8</xdr:col>
      <xdr:colOff>66675</xdr:colOff>
      <xdr:row>193</xdr:row>
      <xdr:rowOff>133350</xdr:rowOff>
    </xdr:to>
    <xdr:graphicFrame>
      <xdr:nvGraphicFramePr>
        <xdr:cNvPr id="6" name="Chart 16"/>
        <xdr:cNvGraphicFramePr/>
      </xdr:nvGraphicFramePr>
      <xdr:xfrm>
        <a:off x="2857500" y="29003625"/>
        <a:ext cx="3305175" cy="2619375"/>
      </xdr:xfrm>
      <a:graphic>
        <a:graphicData uri="http://schemas.openxmlformats.org/drawingml/2006/chart">
          <c:chart xmlns:c="http://schemas.openxmlformats.org/drawingml/2006/chart" r:id="rId6"/>
        </a:graphicData>
      </a:graphic>
    </xdr:graphicFrame>
    <xdr:clientData/>
  </xdr:twoCellAnchor>
  <xdr:twoCellAnchor>
    <xdr:from>
      <xdr:col>2</xdr:col>
      <xdr:colOff>695325</xdr:colOff>
      <xdr:row>194</xdr:row>
      <xdr:rowOff>142875</xdr:rowOff>
    </xdr:from>
    <xdr:to>
      <xdr:col>7</xdr:col>
      <xdr:colOff>190500</xdr:colOff>
      <xdr:row>210</xdr:row>
      <xdr:rowOff>152400</xdr:rowOff>
    </xdr:to>
    <xdr:graphicFrame>
      <xdr:nvGraphicFramePr>
        <xdr:cNvPr id="7" name="Chart 17"/>
        <xdr:cNvGraphicFramePr/>
      </xdr:nvGraphicFramePr>
      <xdr:xfrm>
        <a:off x="2219325" y="31794450"/>
        <a:ext cx="3305175" cy="2628900"/>
      </xdr:xfrm>
      <a:graphic>
        <a:graphicData uri="http://schemas.openxmlformats.org/drawingml/2006/chart">
          <c:chart xmlns:c="http://schemas.openxmlformats.org/drawingml/2006/chart" r:id="rId7"/>
        </a:graphicData>
      </a:graphic>
    </xdr:graphicFrame>
    <xdr:clientData/>
  </xdr:twoCellAnchor>
  <xdr:twoCellAnchor>
    <xdr:from>
      <xdr:col>4</xdr:col>
      <xdr:colOff>19050</xdr:colOff>
      <xdr:row>161</xdr:row>
      <xdr:rowOff>28575</xdr:rowOff>
    </xdr:from>
    <xdr:to>
      <xdr:col>8</xdr:col>
      <xdr:colOff>219075</xdr:colOff>
      <xdr:row>177</xdr:row>
      <xdr:rowOff>9525</xdr:rowOff>
    </xdr:to>
    <xdr:graphicFrame>
      <xdr:nvGraphicFramePr>
        <xdr:cNvPr id="8" name="Chart 18"/>
        <xdr:cNvGraphicFramePr/>
      </xdr:nvGraphicFramePr>
      <xdr:xfrm>
        <a:off x="3067050" y="26279475"/>
        <a:ext cx="3248025" cy="2600325"/>
      </xdr:xfrm>
      <a:graphic>
        <a:graphicData uri="http://schemas.openxmlformats.org/drawingml/2006/chart">
          <c:chart xmlns:c="http://schemas.openxmlformats.org/drawingml/2006/chart" r:id="rId8"/>
        </a:graphicData>
      </a:graphic>
    </xdr:graphicFrame>
    <xdr:clientData/>
  </xdr:twoCellAnchor>
  <xdr:twoCellAnchor>
    <xdr:from>
      <xdr:col>2</xdr:col>
      <xdr:colOff>447675</xdr:colOff>
      <xdr:row>216</xdr:row>
      <xdr:rowOff>19050</xdr:rowOff>
    </xdr:from>
    <xdr:to>
      <xdr:col>6</xdr:col>
      <xdr:colOff>476250</xdr:colOff>
      <xdr:row>230</xdr:row>
      <xdr:rowOff>47625</xdr:rowOff>
    </xdr:to>
    <xdr:graphicFrame>
      <xdr:nvGraphicFramePr>
        <xdr:cNvPr id="9" name="Chart 22"/>
        <xdr:cNvGraphicFramePr/>
      </xdr:nvGraphicFramePr>
      <xdr:xfrm>
        <a:off x="1971675" y="35261550"/>
        <a:ext cx="3076575" cy="2314575"/>
      </xdr:xfrm>
      <a:graphic>
        <a:graphicData uri="http://schemas.openxmlformats.org/drawingml/2006/chart">
          <c:chart xmlns:c="http://schemas.openxmlformats.org/drawingml/2006/chart" r:id="rId9"/>
        </a:graphicData>
      </a:graphic>
    </xdr:graphicFrame>
    <xdr:clientData/>
  </xdr:twoCellAnchor>
  <xdr:twoCellAnchor>
    <xdr:from>
      <xdr:col>3</xdr:col>
      <xdr:colOff>28575</xdr:colOff>
      <xdr:row>237</xdr:row>
      <xdr:rowOff>9525</xdr:rowOff>
    </xdr:from>
    <xdr:to>
      <xdr:col>7</xdr:col>
      <xdr:colOff>514350</xdr:colOff>
      <xdr:row>253</xdr:row>
      <xdr:rowOff>142875</xdr:rowOff>
    </xdr:to>
    <xdr:graphicFrame>
      <xdr:nvGraphicFramePr>
        <xdr:cNvPr id="10" name="Chart 23"/>
        <xdr:cNvGraphicFramePr/>
      </xdr:nvGraphicFramePr>
      <xdr:xfrm>
        <a:off x="2314575" y="38671500"/>
        <a:ext cx="3533775" cy="2752725"/>
      </xdr:xfrm>
      <a:graphic>
        <a:graphicData uri="http://schemas.openxmlformats.org/drawingml/2006/chart">
          <c:chart xmlns:c="http://schemas.openxmlformats.org/drawingml/2006/chart" r:id="rId10"/>
        </a:graphicData>
      </a:graphic>
    </xdr:graphicFrame>
    <xdr:clientData/>
  </xdr:twoCellAnchor>
  <xdr:twoCellAnchor>
    <xdr:from>
      <xdr:col>3</xdr:col>
      <xdr:colOff>209550</xdr:colOff>
      <xdr:row>260</xdr:row>
      <xdr:rowOff>9525</xdr:rowOff>
    </xdr:from>
    <xdr:to>
      <xdr:col>7</xdr:col>
      <xdr:colOff>514350</xdr:colOff>
      <xdr:row>276</xdr:row>
      <xdr:rowOff>142875</xdr:rowOff>
    </xdr:to>
    <xdr:graphicFrame>
      <xdr:nvGraphicFramePr>
        <xdr:cNvPr id="11" name="Chart 24"/>
        <xdr:cNvGraphicFramePr/>
      </xdr:nvGraphicFramePr>
      <xdr:xfrm>
        <a:off x="2495550" y="42424350"/>
        <a:ext cx="3352800" cy="2752725"/>
      </xdr:xfrm>
      <a:graphic>
        <a:graphicData uri="http://schemas.openxmlformats.org/drawingml/2006/chart">
          <c:chart xmlns:c="http://schemas.openxmlformats.org/drawingml/2006/chart" r:id="rId11"/>
        </a:graphicData>
      </a:graphic>
    </xdr:graphicFrame>
    <xdr:clientData/>
  </xdr:twoCellAnchor>
  <xdr:twoCellAnchor editAs="oneCell">
    <xdr:from>
      <xdr:col>1</xdr:col>
      <xdr:colOff>19050</xdr:colOff>
      <xdr:row>258</xdr:row>
      <xdr:rowOff>9525</xdr:rowOff>
    </xdr:from>
    <xdr:to>
      <xdr:col>2</xdr:col>
      <xdr:colOff>85725</xdr:colOff>
      <xdr:row>259</xdr:row>
      <xdr:rowOff>76200</xdr:rowOff>
    </xdr:to>
    <xdr:pic>
      <xdr:nvPicPr>
        <xdr:cNvPr id="12" name="Picture 26"/>
        <xdr:cNvPicPr preferRelativeResize="1">
          <a:picLocks noChangeAspect="1"/>
        </xdr:cNvPicPr>
      </xdr:nvPicPr>
      <xdr:blipFill>
        <a:blip r:embed="rId12"/>
        <a:stretch>
          <a:fillRect/>
        </a:stretch>
      </xdr:blipFill>
      <xdr:spPr>
        <a:xfrm>
          <a:off x="781050" y="42100500"/>
          <a:ext cx="82867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247650</xdr:colOff>
      <xdr:row>233</xdr:row>
      <xdr:rowOff>152400</xdr:rowOff>
    </xdr:from>
    <xdr:to>
      <xdr:col>4</xdr:col>
      <xdr:colOff>714375</xdr:colOff>
      <xdr:row>235</xdr:row>
      <xdr:rowOff>142875</xdr:rowOff>
    </xdr:to>
    <xdr:pic>
      <xdr:nvPicPr>
        <xdr:cNvPr id="13" name="Picture 27"/>
        <xdr:cNvPicPr preferRelativeResize="1">
          <a:picLocks noChangeAspect="1"/>
        </xdr:cNvPicPr>
      </xdr:nvPicPr>
      <xdr:blipFill>
        <a:blip r:embed="rId13"/>
        <a:stretch>
          <a:fillRect/>
        </a:stretch>
      </xdr:blipFill>
      <xdr:spPr>
        <a:xfrm>
          <a:off x="1771650" y="38166675"/>
          <a:ext cx="1990725" cy="314325"/>
        </a:xfrm>
        <a:prstGeom prst="rect">
          <a:avLst/>
        </a:prstGeom>
        <a:solidFill>
          <a:srgbClr val="FFFF99"/>
        </a:solidFill>
        <a:ln w="9525" cmpd="sng">
          <a:solidFill>
            <a:srgbClr val="FF00FF"/>
          </a:solidFill>
          <a:headEnd type="none"/>
          <a:tailEnd type="none"/>
        </a:ln>
      </xdr:spPr>
    </xdr:pic>
    <xdr:clientData/>
  </xdr:twoCellAnchor>
  <xdr:twoCellAnchor editAs="oneCell">
    <xdr:from>
      <xdr:col>2</xdr:col>
      <xdr:colOff>342900</xdr:colOff>
      <xdr:row>212</xdr:row>
      <xdr:rowOff>142875</xdr:rowOff>
    </xdr:from>
    <xdr:to>
      <xdr:col>4</xdr:col>
      <xdr:colOff>628650</xdr:colOff>
      <xdr:row>214</xdr:row>
      <xdr:rowOff>95250</xdr:rowOff>
    </xdr:to>
    <xdr:pic>
      <xdr:nvPicPr>
        <xdr:cNvPr id="14" name="Picture 28"/>
        <xdr:cNvPicPr preferRelativeResize="1">
          <a:picLocks noChangeAspect="1"/>
        </xdr:cNvPicPr>
      </xdr:nvPicPr>
      <xdr:blipFill>
        <a:blip r:embed="rId14"/>
        <a:stretch>
          <a:fillRect/>
        </a:stretch>
      </xdr:blipFill>
      <xdr:spPr>
        <a:xfrm>
          <a:off x="1866900" y="34737675"/>
          <a:ext cx="1809750" cy="276225"/>
        </a:xfrm>
        <a:prstGeom prst="rect">
          <a:avLst/>
        </a:prstGeom>
        <a:solidFill>
          <a:srgbClr val="FFCC00"/>
        </a:solidFill>
        <a:ln w="9525" cmpd="sng">
          <a:solidFill>
            <a:srgbClr val="FF00FF"/>
          </a:solidFill>
          <a:headEnd type="none"/>
          <a:tailEnd type="none"/>
        </a:ln>
      </xdr:spPr>
    </xdr:pic>
    <xdr:clientData/>
  </xdr:twoCellAnchor>
  <xdr:twoCellAnchor>
    <xdr:from>
      <xdr:col>3</xdr:col>
      <xdr:colOff>0</xdr:colOff>
      <xdr:row>313</xdr:row>
      <xdr:rowOff>9525</xdr:rowOff>
    </xdr:from>
    <xdr:to>
      <xdr:col>8</xdr:col>
      <xdr:colOff>142875</xdr:colOff>
      <xdr:row>333</xdr:row>
      <xdr:rowOff>85725</xdr:rowOff>
    </xdr:to>
    <xdr:graphicFrame>
      <xdr:nvGraphicFramePr>
        <xdr:cNvPr id="15" name="Chart 32"/>
        <xdr:cNvGraphicFramePr/>
      </xdr:nvGraphicFramePr>
      <xdr:xfrm>
        <a:off x="2286000" y="51034950"/>
        <a:ext cx="3952875" cy="3371850"/>
      </xdr:xfrm>
      <a:graphic>
        <a:graphicData uri="http://schemas.openxmlformats.org/drawingml/2006/chart">
          <c:chart xmlns:c="http://schemas.openxmlformats.org/drawingml/2006/chart" r:id="rId15"/>
        </a:graphicData>
      </a:graphic>
    </xdr:graphicFrame>
    <xdr:clientData/>
  </xdr:twoCellAnchor>
  <xdr:twoCellAnchor editAs="oneCell">
    <xdr:from>
      <xdr:col>1</xdr:col>
      <xdr:colOff>57150</xdr:colOff>
      <xdr:row>312</xdr:row>
      <xdr:rowOff>19050</xdr:rowOff>
    </xdr:from>
    <xdr:to>
      <xdr:col>2</xdr:col>
      <xdr:colOff>142875</xdr:colOff>
      <xdr:row>313</xdr:row>
      <xdr:rowOff>85725</xdr:rowOff>
    </xdr:to>
    <xdr:pic>
      <xdr:nvPicPr>
        <xdr:cNvPr id="16" name="Picture 33"/>
        <xdr:cNvPicPr preferRelativeResize="1">
          <a:picLocks noChangeAspect="1"/>
        </xdr:cNvPicPr>
      </xdr:nvPicPr>
      <xdr:blipFill>
        <a:blip r:embed="rId16"/>
        <a:stretch>
          <a:fillRect/>
        </a:stretch>
      </xdr:blipFill>
      <xdr:spPr>
        <a:xfrm>
          <a:off x="819150" y="50882550"/>
          <a:ext cx="847725" cy="228600"/>
        </a:xfrm>
        <a:prstGeom prst="rect">
          <a:avLst/>
        </a:prstGeom>
        <a:solidFill>
          <a:srgbClr val="FFCC99"/>
        </a:solidFill>
        <a:ln w="9525" cmpd="sng">
          <a:solidFill>
            <a:srgbClr val="FF00FF"/>
          </a:solidFill>
          <a:headEnd type="none"/>
          <a:tailEnd type="none"/>
        </a:ln>
      </xdr:spPr>
    </xdr:pic>
    <xdr:clientData/>
  </xdr:twoCellAnchor>
  <xdr:twoCellAnchor>
    <xdr:from>
      <xdr:col>2</xdr:col>
      <xdr:colOff>361950</xdr:colOff>
      <xdr:row>479</xdr:row>
      <xdr:rowOff>76200</xdr:rowOff>
    </xdr:from>
    <xdr:to>
      <xdr:col>7</xdr:col>
      <xdr:colOff>19050</xdr:colOff>
      <xdr:row>494</xdr:row>
      <xdr:rowOff>123825</xdr:rowOff>
    </xdr:to>
    <xdr:graphicFrame>
      <xdr:nvGraphicFramePr>
        <xdr:cNvPr id="17" name="Chart 39"/>
        <xdr:cNvGraphicFramePr/>
      </xdr:nvGraphicFramePr>
      <xdr:xfrm>
        <a:off x="1885950" y="78324075"/>
        <a:ext cx="3467100" cy="2533650"/>
      </xdr:xfrm>
      <a:graphic>
        <a:graphicData uri="http://schemas.openxmlformats.org/drawingml/2006/chart">
          <c:chart xmlns:c="http://schemas.openxmlformats.org/drawingml/2006/chart" r:id="rId17"/>
        </a:graphicData>
      </a:graphic>
    </xdr:graphicFrame>
    <xdr:clientData/>
  </xdr:twoCellAnchor>
  <xdr:twoCellAnchor>
    <xdr:from>
      <xdr:col>3</xdr:col>
      <xdr:colOff>19050</xdr:colOff>
      <xdr:row>370</xdr:row>
      <xdr:rowOff>66675</xdr:rowOff>
    </xdr:from>
    <xdr:to>
      <xdr:col>8</xdr:col>
      <xdr:colOff>266700</xdr:colOff>
      <xdr:row>390</xdr:row>
      <xdr:rowOff>19050</xdr:rowOff>
    </xdr:to>
    <xdr:graphicFrame>
      <xdr:nvGraphicFramePr>
        <xdr:cNvPr id="18" name="Chart 43"/>
        <xdr:cNvGraphicFramePr/>
      </xdr:nvGraphicFramePr>
      <xdr:xfrm>
        <a:off x="2305050" y="60436125"/>
        <a:ext cx="4057650" cy="3248025"/>
      </xdr:xfrm>
      <a:graphic>
        <a:graphicData uri="http://schemas.openxmlformats.org/drawingml/2006/chart">
          <c:chart xmlns:c="http://schemas.openxmlformats.org/drawingml/2006/chart" r:id="rId18"/>
        </a:graphicData>
      </a:graphic>
    </xdr:graphicFrame>
    <xdr:clientData/>
  </xdr:twoCellAnchor>
  <xdr:twoCellAnchor>
    <xdr:from>
      <xdr:col>2</xdr:col>
      <xdr:colOff>314325</xdr:colOff>
      <xdr:row>459</xdr:row>
      <xdr:rowOff>152400</xdr:rowOff>
    </xdr:from>
    <xdr:to>
      <xdr:col>6</xdr:col>
      <xdr:colOff>666750</xdr:colOff>
      <xdr:row>474</xdr:row>
      <xdr:rowOff>152400</xdr:rowOff>
    </xdr:to>
    <xdr:graphicFrame>
      <xdr:nvGraphicFramePr>
        <xdr:cNvPr id="19" name="Chart 52"/>
        <xdr:cNvGraphicFramePr/>
      </xdr:nvGraphicFramePr>
      <xdr:xfrm>
        <a:off x="1838325" y="75104625"/>
        <a:ext cx="3400425" cy="2486025"/>
      </xdr:xfrm>
      <a:graphic>
        <a:graphicData uri="http://schemas.openxmlformats.org/drawingml/2006/chart">
          <c:chart xmlns:c="http://schemas.openxmlformats.org/drawingml/2006/chart" r:id="rId19"/>
        </a:graphicData>
      </a:graphic>
    </xdr:graphicFrame>
    <xdr:clientData/>
  </xdr:twoCellAnchor>
  <xdr:twoCellAnchor editAs="oneCell">
    <xdr:from>
      <xdr:col>1</xdr:col>
      <xdr:colOff>95250</xdr:colOff>
      <xdr:row>338</xdr:row>
      <xdr:rowOff>0</xdr:rowOff>
    </xdr:from>
    <xdr:to>
      <xdr:col>2</xdr:col>
      <xdr:colOff>457200</xdr:colOff>
      <xdr:row>339</xdr:row>
      <xdr:rowOff>66675</xdr:rowOff>
    </xdr:to>
    <xdr:pic>
      <xdr:nvPicPr>
        <xdr:cNvPr id="20" name="Picture 55"/>
        <xdr:cNvPicPr preferRelativeResize="1">
          <a:picLocks noChangeAspect="1"/>
        </xdr:cNvPicPr>
      </xdr:nvPicPr>
      <xdr:blipFill>
        <a:blip r:embed="rId20"/>
        <a:stretch>
          <a:fillRect/>
        </a:stretch>
      </xdr:blipFill>
      <xdr:spPr>
        <a:xfrm>
          <a:off x="857250" y="55130700"/>
          <a:ext cx="1123950" cy="228600"/>
        </a:xfrm>
        <a:prstGeom prst="rect">
          <a:avLst/>
        </a:prstGeom>
        <a:solidFill>
          <a:srgbClr val="CCFFFF"/>
        </a:solidFill>
        <a:ln w="9525" cmpd="sng">
          <a:solidFill>
            <a:srgbClr val="FF00FF"/>
          </a:solidFill>
          <a:headEnd type="none"/>
          <a:tailEnd type="none"/>
        </a:ln>
      </xdr:spPr>
    </xdr:pic>
    <xdr:clientData/>
  </xdr:twoCellAnchor>
  <xdr:twoCellAnchor>
    <xdr:from>
      <xdr:col>2</xdr:col>
      <xdr:colOff>342900</xdr:colOff>
      <xdr:row>346</xdr:row>
      <xdr:rowOff>0</xdr:rowOff>
    </xdr:from>
    <xdr:to>
      <xdr:col>7</xdr:col>
      <xdr:colOff>247650</xdr:colOff>
      <xdr:row>362</xdr:row>
      <xdr:rowOff>66675</xdr:rowOff>
    </xdr:to>
    <xdr:graphicFrame>
      <xdr:nvGraphicFramePr>
        <xdr:cNvPr id="21" name="Chart 56"/>
        <xdr:cNvGraphicFramePr/>
      </xdr:nvGraphicFramePr>
      <xdr:xfrm>
        <a:off x="1866900" y="56426100"/>
        <a:ext cx="3714750" cy="2714625"/>
      </xdr:xfrm>
      <a:graphic>
        <a:graphicData uri="http://schemas.openxmlformats.org/drawingml/2006/chart">
          <c:chart xmlns:c="http://schemas.openxmlformats.org/drawingml/2006/chart" r:id="rId21"/>
        </a:graphicData>
      </a:graphic>
    </xdr:graphicFrame>
    <xdr:clientData/>
  </xdr:twoCellAnchor>
  <xdr:twoCellAnchor>
    <xdr:from>
      <xdr:col>2</xdr:col>
      <xdr:colOff>523875</xdr:colOff>
      <xdr:row>405</xdr:row>
      <xdr:rowOff>0</xdr:rowOff>
    </xdr:from>
    <xdr:to>
      <xdr:col>7</xdr:col>
      <xdr:colOff>238125</xdr:colOff>
      <xdr:row>420</xdr:row>
      <xdr:rowOff>19050</xdr:rowOff>
    </xdr:to>
    <xdr:graphicFrame>
      <xdr:nvGraphicFramePr>
        <xdr:cNvPr id="22" name="Chart 58"/>
        <xdr:cNvGraphicFramePr/>
      </xdr:nvGraphicFramePr>
      <xdr:xfrm>
        <a:off x="2047875" y="66093975"/>
        <a:ext cx="3524250" cy="2505075"/>
      </xdr:xfrm>
      <a:graphic>
        <a:graphicData uri="http://schemas.openxmlformats.org/drawingml/2006/chart">
          <c:chart xmlns:c="http://schemas.openxmlformats.org/drawingml/2006/chart" r:id="rId22"/>
        </a:graphicData>
      </a:graphic>
    </xdr:graphicFrame>
    <xdr:clientData/>
  </xdr:twoCellAnchor>
  <xdr:twoCellAnchor editAs="oneCell">
    <xdr:from>
      <xdr:col>1</xdr:col>
      <xdr:colOff>76200</xdr:colOff>
      <xdr:row>395</xdr:row>
      <xdr:rowOff>152400</xdr:rowOff>
    </xdr:from>
    <xdr:to>
      <xdr:col>2</xdr:col>
      <xdr:colOff>438150</xdr:colOff>
      <xdr:row>397</xdr:row>
      <xdr:rowOff>57150</xdr:rowOff>
    </xdr:to>
    <xdr:pic>
      <xdr:nvPicPr>
        <xdr:cNvPr id="23" name="Picture 60"/>
        <xdr:cNvPicPr preferRelativeResize="1">
          <a:picLocks noChangeAspect="1"/>
        </xdr:cNvPicPr>
      </xdr:nvPicPr>
      <xdr:blipFill>
        <a:blip r:embed="rId23"/>
        <a:stretch>
          <a:fillRect/>
        </a:stretch>
      </xdr:blipFill>
      <xdr:spPr>
        <a:xfrm>
          <a:off x="838200" y="64627125"/>
          <a:ext cx="112395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180975</xdr:colOff>
      <xdr:row>499</xdr:row>
      <xdr:rowOff>9525</xdr:rowOff>
    </xdr:from>
    <xdr:to>
      <xdr:col>1</xdr:col>
      <xdr:colOff>371475</xdr:colOff>
      <xdr:row>501</xdr:row>
      <xdr:rowOff>85725</xdr:rowOff>
    </xdr:to>
    <xdr:pic>
      <xdr:nvPicPr>
        <xdr:cNvPr id="24" name="Picture 75"/>
        <xdr:cNvPicPr preferRelativeResize="1">
          <a:picLocks noChangeAspect="1"/>
        </xdr:cNvPicPr>
      </xdr:nvPicPr>
      <xdr:blipFill>
        <a:blip r:embed="rId24"/>
        <a:stretch>
          <a:fillRect/>
        </a:stretch>
      </xdr:blipFill>
      <xdr:spPr>
        <a:xfrm>
          <a:off x="942975" y="81553050"/>
          <a:ext cx="190500" cy="40005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257175</xdr:colOff>
      <xdr:row>531</xdr:row>
      <xdr:rowOff>47625</xdr:rowOff>
    </xdr:from>
    <xdr:to>
      <xdr:col>2</xdr:col>
      <xdr:colOff>295275</xdr:colOff>
      <xdr:row>533</xdr:row>
      <xdr:rowOff>123825</xdr:rowOff>
    </xdr:to>
    <xdr:pic>
      <xdr:nvPicPr>
        <xdr:cNvPr id="25" name="Picture 82"/>
        <xdr:cNvPicPr preferRelativeResize="1">
          <a:picLocks noChangeAspect="1"/>
        </xdr:cNvPicPr>
      </xdr:nvPicPr>
      <xdr:blipFill>
        <a:blip r:embed="rId25"/>
        <a:stretch>
          <a:fillRect/>
        </a:stretch>
      </xdr:blipFill>
      <xdr:spPr>
        <a:xfrm>
          <a:off x="1019175" y="86829900"/>
          <a:ext cx="800100" cy="400050"/>
        </a:xfrm>
        <a:prstGeom prst="rect">
          <a:avLst/>
        </a:prstGeom>
        <a:solidFill>
          <a:srgbClr val="FFFF99"/>
        </a:solidFill>
        <a:ln w="9525" cmpd="sng">
          <a:solidFill>
            <a:srgbClr val="FF00FF"/>
          </a:solidFill>
          <a:headEnd type="none"/>
          <a:tailEnd type="none"/>
        </a:ln>
      </xdr:spPr>
    </xdr:pic>
    <xdr:clientData/>
  </xdr:twoCellAnchor>
  <xdr:twoCellAnchor>
    <xdr:from>
      <xdr:col>3</xdr:col>
      <xdr:colOff>609600</xdr:colOff>
      <xdr:row>533</xdr:row>
      <xdr:rowOff>9525</xdr:rowOff>
    </xdr:from>
    <xdr:to>
      <xdr:col>8</xdr:col>
      <xdr:colOff>466725</xdr:colOff>
      <xdr:row>549</xdr:row>
      <xdr:rowOff>142875</xdr:rowOff>
    </xdr:to>
    <xdr:graphicFrame>
      <xdr:nvGraphicFramePr>
        <xdr:cNvPr id="26" name="Chart 84"/>
        <xdr:cNvGraphicFramePr/>
      </xdr:nvGraphicFramePr>
      <xdr:xfrm>
        <a:off x="2895600" y="87115650"/>
        <a:ext cx="3667125" cy="2781300"/>
      </xdr:xfrm>
      <a:graphic>
        <a:graphicData uri="http://schemas.openxmlformats.org/drawingml/2006/chart">
          <c:chart xmlns:c="http://schemas.openxmlformats.org/drawingml/2006/chart" r:id="rId26"/>
        </a:graphicData>
      </a:graphic>
    </xdr:graphicFrame>
    <xdr:clientData/>
  </xdr:twoCellAnchor>
  <xdr:twoCellAnchor editAs="oneCell">
    <xdr:from>
      <xdr:col>1</xdr:col>
      <xdr:colOff>247650</xdr:colOff>
      <xdr:row>554</xdr:row>
      <xdr:rowOff>28575</xdr:rowOff>
    </xdr:from>
    <xdr:to>
      <xdr:col>2</xdr:col>
      <xdr:colOff>95250</xdr:colOff>
      <xdr:row>556</xdr:row>
      <xdr:rowOff>104775</xdr:rowOff>
    </xdr:to>
    <xdr:pic>
      <xdr:nvPicPr>
        <xdr:cNvPr id="27" name="Picture 86"/>
        <xdr:cNvPicPr preferRelativeResize="1">
          <a:picLocks noChangeAspect="1"/>
        </xdr:cNvPicPr>
      </xdr:nvPicPr>
      <xdr:blipFill>
        <a:blip r:embed="rId27"/>
        <a:stretch>
          <a:fillRect/>
        </a:stretch>
      </xdr:blipFill>
      <xdr:spPr>
        <a:xfrm>
          <a:off x="1009650" y="90592275"/>
          <a:ext cx="609600" cy="400050"/>
        </a:xfrm>
        <a:prstGeom prst="rect">
          <a:avLst/>
        </a:prstGeom>
        <a:solidFill>
          <a:srgbClr val="FFFF99"/>
        </a:solidFill>
        <a:ln w="9525" cmpd="sng">
          <a:solidFill>
            <a:srgbClr val="FF00FF"/>
          </a:solidFill>
          <a:headEnd type="none"/>
          <a:tailEnd type="none"/>
        </a:ln>
      </xdr:spPr>
    </xdr:pic>
    <xdr:clientData/>
  </xdr:twoCellAnchor>
  <xdr:twoCellAnchor>
    <xdr:from>
      <xdr:col>4</xdr:col>
      <xdr:colOff>66675</xdr:colOff>
      <xdr:row>558</xdr:row>
      <xdr:rowOff>95250</xdr:rowOff>
    </xdr:from>
    <xdr:to>
      <xdr:col>8</xdr:col>
      <xdr:colOff>533400</xdr:colOff>
      <xdr:row>574</xdr:row>
      <xdr:rowOff>57150</xdr:rowOff>
    </xdr:to>
    <xdr:graphicFrame>
      <xdr:nvGraphicFramePr>
        <xdr:cNvPr id="28" name="Chart 87"/>
        <xdr:cNvGraphicFramePr/>
      </xdr:nvGraphicFramePr>
      <xdr:xfrm>
        <a:off x="3114675" y="91306650"/>
        <a:ext cx="3514725" cy="2609850"/>
      </xdr:xfrm>
      <a:graphic>
        <a:graphicData uri="http://schemas.openxmlformats.org/drawingml/2006/chart">
          <c:chart xmlns:c="http://schemas.openxmlformats.org/drawingml/2006/chart" r:id="rId28"/>
        </a:graphicData>
      </a:graphic>
    </xdr:graphicFrame>
    <xdr:clientData/>
  </xdr:twoCellAnchor>
  <xdr:twoCellAnchor editAs="oneCell">
    <xdr:from>
      <xdr:col>1</xdr:col>
      <xdr:colOff>171450</xdr:colOff>
      <xdr:row>579</xdr:row>
      <xdr:rowOff>38100</xdr:rowOff>
    </xdr:from>
    <xdr:to>
      <xdr:col>2</xdr:col>
      <xdr:colOff>409575</xdr:colOff>
      <xdr:row>581</xdr:row>
      <xdr:rowOff>114300</xdr:rowOff>
    </xdr:to>
    <xdr:pic>
      <xdr:nvPicPr>
        <xdr:cNvPr id="29" name="Picture 88"/>
        <xdr:cNvPicPr preferRelativeResize="1">
          <a:picLocks noChangeAspect="1"/>
        </xdr:cNvPicPr>
      </xdr:nvPicPr>
      <xdr:blipFill>
        <a:blip r:embed="rId29"/>
        <a:stretch>
          <a:fillRect/>
        </a:stretch>
      </xdr:blipFill>
      <xdr:spPr>
        <a:xfrm>
          <a:off x="933450" y="94707075"/>
          <a:ext cx="1000125" cy="400050"/>
        </a:xfrm>
        <a:prstGeom prst="rect">
          <a:avLst/>
        </a:prstGeom>
        <a:solidFill>
          <a:srgbClr val="FFFF99"/>
        </a:solidFill>
        <a:ln w="9525" cmpd="sng">
          <a:solidFill>
            <a:srgbClr val="FF00FF"/>
          </a:solidFill>
          <a:headEnd type="none"/>
          <a:tailEnd type="none"/>
        </a:ln>
      </xdr:spPr>
    </xdr:pic>
    <xdr:clientData/>
  </xdr:twoCellAnchor>
  <xdr:twoCellAnchor>
    <xdr:from>
      <xdr:col>4</xdr:col>
      <xdr:colOff>76200</xdr:colOff>
      <xdr:row>581</xdr:row>
      <xdr:rowOff>152400</xdr:rowOff>
    </xdr:from>
    <xdr:to>
      <xdr:col>8</xdr:col>
      <xdr:colOff>638175</xdr:colOff>
      <xdr:row>598</xdr:row>
      <xdr:rowOff>47625</xdr:rowOff>
    </xdr:to>
    <xdr:graphicFrame>
      <xdr:nvGraphicFramePr>
        <xdr:cNvPr id="30" name="Chart 89"/>
        <xdr:cNvGraphicFramePr/>
      </xdr:nvGraphicFramePr>
      <xdr:xfrm>
        <a:off x="3124200" y="95145225"/>
        <a:ext cx="3609975" cy="2705100"/>
      </xdr:xfrm>
      <a:graphic>
        <a:graphicData uri="http://schemas.openxmlformats.org/drawingml/2006/chart">
          <c:chart xmlns:c="http://schemas.openxmlformats.org/drawingml/2006/chart" r:id="rId30"/>
        </a:graphicData>
      </a:graphic>
    </xdr:graphicFrame>
    <xdr:clientData/>
  </xdr:twoCellAnchor>
  <xdr:twoCellAnchor editAs="oneCell">
    <xdr:from>
      <xdr:col>3</xdr:col>
      <xdr:colOff>504825</xdr:colOff>
      <xdr:row>603</xdr:row>
      <xdr:rowOff>38100</xdr:rowOff>
    </xdr:from>
    <xdr:to>
      <xdr:col>8</xdr:col>
      <xdr:colOff>400050</xdr:colOff>
      <xdr:row>605</xdr:row>
      <xdr:rowOff>114300</xdr:rowOff>
    </xdr:to>
    <xdr:pic>
      <xdr:nvPicPr>
        <xdr:cNvPr id="31" name="Picture 91"/>
        <xdr:cNvPicPr preferRelativeResize="1">
          <a:picLocks noChangeAspect="1"/>
        </xdr:cNvPicPr>
      </xdr:nvPicPr>
      <xdr:blipFill>
        <a:blip r:embed="rId31"/>
        <a:stretch>
          <a:fillRect/>
        </a:stretch>
      </xdr:blipFill>
      <xdr:spPr>
        <a:xfrm>
          <a:off x="2790825" y="98650425"/>
          <a:ext cx="3705225" cy="400050"/>
        </a:xfrm>
        <a:prstGeom prst="rect">
          <a:avLst/>
        </a:prstGeom>
        <a:solidFill>
          <a:srgbClr val="FFFF99"/>
        </a:solidFill>
        <a:ln w="9525" cmpd="sng">
          <a:solidFill>
            <a:srgbClr val="FF00FF"/>
          </a:solidFill>
          <a:headEnd type="none"/>
          <a:tailEnd type="none"/>
        </a:ln>
      </xdr:spPr>
    </xdr:pic>
    <xdr:clientData/>
  </xdr:twoCellAnchor>
  <xdr:twoCellAnchor editAs="oneCell">
    <xdr:from>
      <xdr:col>2</xdr:col>
      <xdr:colOff>47625</xdr:colOff>
      <xdr:row>607</xdr:row>
      <xdr:rowOff>57150</xdr:rowOff>
    </xdr:from>
    <xdr:to>
      <xdr:col>3</xdr:col>
      <xdr:colOff>57150</xdr:colOff>
      <xdr:row>608</xdr:row>
      <xdr:rowOff>104775</xdr:rowOff>
    </xdr:to>
    <xdr:pic>
      <xdr:nvPicPr>
        <xdr:cNvPr id="32" name="Picture 93"/>
        <xdr:cNvPicPr preferRelativeResize="1">
          <a:picLocks noChangeAspect="1"/>
        </xdr:cNvPicPr>
      </xdr:nvPicPr>
      <xdr:blipFill>
        <a:blip r:embed="rId32"/>
        <a:stretch>
          <a:fillRect/>
        </a:stretch>
      </xdr:blipFill>
      <xdr:spPr>
        <a:xfrm>
          <a:off x="1571625" y="99317175"/>
          <a:ext cx="771525" cy="20955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76200</xdr:colOff>
      <xdr:row>609</xdr:row>
      <xdr:rowOff>57150</xdr:rowOff>
    </xdr:from>
    <xdr:to>
      <xdr:col>4</xdr:col>
      <xdr:colOff>495300</xdr:colOff>
      <xdr:row>611</xdr:row>
      <xdr:rowOff>133350</xdr:rowOff>
    </xdr:to>
    <xdr:pic>
      <xdr:nvPicPr>
        <xdr:cNvPr id="33" name="Picture 94"/>
        <xdr:cNvPicPr preferRelativeResize="1">
          <a:picLocks noChangeAspect="1"/>
        </xdr:cNvPicPr>
      </xdr:nvPicPr>
      <xdr:blipFill>
        <a:blip r:embed="rId33"/>
        <a:stretch>
          <a:fillRect/>
        </a:stretch>
      </xdr:blipFill>
      <xdr:spPr>
        <a:xfrm>
          <a:off x="2362200" y="99641025"/>
          <a:ext cx="1181100" cy="400050"/>
        </a:xfrm>
        <a:prstGeom prst="rect">
          <a:avLst/>
        </a:prstGeom>
        <a:solidFill>
          <a:srgbClr val="CCFFFF"/>
        </a:solidFill>
        <a:ln w="9525" cmpd="sng">
          <a:solidFill>
            <a:srgbClr val="FF00FF"/>
          </a:solidFill>
          <a:headEnd type="none"/>
          <a:tailEnd type="none"/>
        </a:ln>
      </xdr:spPr>
    </xdr:pic>
    <xdr:clientData/>
  </xdr:twoCellAnchor>
  <xdr:twoCellAnchor>
    <xdr:from>
      <xdr:col>7</xdr:col>
      <xdr:colOff>314325</xdr:colOff>
      <xdr:row>611</xdr:row>
      <xdr:rowOff>142875</xdr:rowOff>
    </xdr:from>
    <xdr:to>
      <xdr:col>12</xdr:col>
      <xdr:colOff>66675</xdr:colOff>
      <xdr:row>628</xdr:row>
      <xdr:rowOff>152400</xdr:rowOff>
    </xdr:to>
    <xdr:graphicFrame>
      <xdr:nvGraphicFramePr>
        <xdr:cNvPr id="34" name="Chart 96"/>
        <xdr:cNvGraphicFramePr/>
      </xdr:nvGraphicFramePr>
      <xdr:xfrm>
        <a:off x="5648325" y="100050600"/>
        <a:ext cx="3562350" cy="2781300"/>
      </xdr:xfrm>
      <a:graphic>
        <a:graphicData uri="http://schemas.openxmlformats.org/drawingml/2006/chart">
          <c:chart xmlns:c="http://schemas.openxmlformats.org/drawingml/2006/chart" r:id="rId34"/>
        </a:graphicData>
      </a:graphic>
    </xdr:graphicFrame>
    <xdr:clientData/>
  </xdr:twoCellAnchor>
  <xdr:twoCellAnchor editAs="oneCell">
    <xdr:from>
      <xdr:col>3</xdr:col>
      <xdr:colOff>76200</xdr:colOff>
      <xdr:row>635</xdr:row>
      <xdr:rowOff>57150</xdr:rowOff>
    </xdr:from>
    <xdr:to>
      <xdr:col>8</xdr:col>
      <xdr:colOff>161925</xdr:colOff>
      <xdr:row>637</xdr:row>
      <xdr:rowOff>152400</xdr:rowOff>
    </xdr:to>
    <xdr:pic>
      <xdr:nvPicPr>
        <xdr:cNvPr id="35" name="Picture 98"/>
        <xdr:cNvPicPr preferRelativeResize="1">
          <a:picLocks noChangeAspect="1"/>
        </xdr:cNvPicPr>
      </xdr:nvPicPr>
      <xdr:blipFill>
        <a:blip r:embed="rId35"/>
        <a:stretch>
          <a:fillRect/>
        </a:stretch>
      </xdr:blipFill>
      <xdr:spPr>
        <a:xfrm>
          <a:off x="2362200" y="103870125"/>
          <a:ext cx="38957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85725</xdr:colOff>
      <xdr:row>638</xdr:row>
      <xdr:rowOff>76200</xdr:rowOff>
    </xdr:from>
    <xdr:to>
      <xdr:col>3</xdr:col>
      <xdr:colOff>95250</xdr:colOff>
      <xdr:row>639</xdr:row>
      <xdr:rowOff>123825</xdr:rowOff>
    </xdr:to>
    <xdr:pic>
      <xdr:nvPicPr>
        <xdr:cNvPr id="36" name="Picture 99"/>
        <xdr:cNvPicPr preferRelativeResize="1">
          <a:picLocks noChangeAspect="1"/>
        </xdr:cNvPicPr>
      </xdr:nvPicPr>
      <xdr:blipFill>
        <a:blip r:embed="rId32"/>
        <a:stretch>
          <a:fillRect/>
        </a:stretch>
      </xdr:blipFill>
      <xdr:spPr>
        <a:xfrm>
          <a:off x="1609725" y="104374950"/>
          <a:ext cx="7715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180975</xdr:colOff>
      <xdr:row>640</xdr:row>
      <xdr:rowOff>19050</xdr:rowOff>
    </xdr:from>
    <xdr:to>
      <xdr:col>4</xdr:col>
      <xdr:colOff>209550</xdr:colOff>
      <xdr:row>642</xdr:row>
      <xdr:rowOff>95250</xdr:rowOff>
    </xdr:to>
    <xdr:pic>
      <xdr:nvPicPr>
        <xdr:cNvPr id="37" name="Picture 100"/>
        <xdr:cNvPicPr preferRelativeResize="1">
          <a:picLocks noChangeAspect="1"/>
        </xdr:cNvPicPr>
      </xdr:nvPicPr>
      <xdr:blipFill>
        <a:blip r:embed="rId36"/>
        <a:stretch>
          <a:fillRect/>
        </a:stretch>
      </xdr:blipFill>
      <xdr:spPr>
        <a:xfrm>
          <a:off x="2466975" y="104641650"/>
          <a:ext cx="79057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152400</xdr:colOff>
      <xdr:row>639</xdr:row>
      <xdr:rowOff>95250</xdr:rowOff>
    </xdr:from>
    <xdr:to>
      <xdr:col>6</xdr:col>
      <xdr:colOff>600075</xdr:colOff>
      <xdr:row>642</xdr:row>
      <xdr:rowOff>28575</xdr:rowOff>
    </xdr:to>
    <xdr:pic>
      <xdr:nvPicPr>
        <xdr:cNvPr id="38" name="Picture 101"/>
        <xdr:cNvPicPr preferRelativeResize="1">
          <a:picLocks noChangeAspect="1"/>
        </xdr:cNvPicPr>
      </xdr:nvPicPr>
      <xdr:blipFill>
        <a:blip r:embed="rId37"/>
        <a:stretch>
          <a:fillRect/>
        </a:stretch>
      </xdr:blipFill>
      <xdr:spPr>
        <a:xfrm>
          <a:off x="3962400" y="104555925"/>
          <a:ext cx="1209675" cy="419100"/>
        </a:xfrm>
        <a:prstGeom prst="rect">
          <a:avLst/>
        </a:prstGeom>
        <a:solidFill>
          <a:srgbClr val="00FFFF"/>
        </a:solidFill>
        <a:ln w="9525" cmpd="sng">
          <a:solidFill>
            <a:srgbClr val="FF00FF"/>
          </a:solidFill>
          <a:headEnd type="none"/>
          <a:tailEnd type="none"/>
        </a:ln>
      </xdr:spPr>
    </xdr:pic>
    <xdr:clientData/>
  </xdr:twoCellAnchor>
  <xdr:twoCellAnchor>
    <xdr:from>
      <xdr:col>7</xdr:col>
      <xdr:colOff>152400</xdr:colOff>
      <xdr:row>642</xdr:row>
      <xdr:rowOff>133350</xdr:rowOff>
    </xdr:from>
    <xdr:to>
      <xdr:col>11</xdr:col>
      <xdr:colOff>619125</xdr:colOff>
      <xdr:row>660</xdr:row>
      <xdr:rowOff>123825</xdr:rowOff>
    </xdr:to>
    <xdr:graphicFrame>
      <xdr:nvGraphicFramePr>
        <xdr:cNvPr id="39" name="Chart 102"/>
        <xdr:cNvGraphicFramePr/>
      </xdr:nvGraphicFramePr>
      <xdr:xfrm>
        <a:off x="5486400" y="105079800"/>
        <a:ext cx="3514725" cy="2924175"/>
      </xdr:xfrm>
      <a:graphic>
        <a:graphicData uri="http://schemas.openxmlformats.org/drawingml/2006/chart">
          <c:chart xmlns:c="http://schemas.openxmlformats.org/drawingml/2006/chart" r:id="rId38"/>
        </a:graphicData>
      </a:graphic>
    </xdr:graphicFrame>
    <xdr:clientData/>
  </xdr:twoCellAnchor>
  <xdr:twoCellAnchor editAs="oneCell">
    <xdr:from>
      <xdr:col>2</xdr:col>
      <xdr:colOff>104775</xdr:colOff>
      <xdr:row>668</xdr:row>
      <xdr:rowOff>9525</xdr:rowOff>
    </xdr:from>
    <xdr:to>
      <xdr:col>6</xdr:col>
      <xdr:colOff>323850</xdr:colOff>
      <xdr:row>670</xdr:row>
      <xdr:rowOff>133350</xdr:rowOff>
    </xdr:to>
    <xdr:pic>
      <xdr:nvPicPr>
        <xdr:cNvPr id="40" name="Picture 103"/>
        <xdr:cNvPicPr preferRelativeResize="1">
          <a:picLocks noChangeAspect="1"/>
        </xdr:cNvPicPr>
      </xdr:nvPicPr>
      <xdr:blipFill>
        <a:blip r:embed="rId39"/>
        <a:stretch>
          <a:fillRect/>
        </a:stretch>
      </xdr:blipFill>
      <xdr:spPr>
        <a:xfrm>
          <a:off x="1628775" y="109185075"/>
          <a:ext cx="3267075" cy="447675"/>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47625</xdr:colOff>
      <xdr:row>671</xdr:row>
      <xdr:rowOff>114300</xdr:rowOff>
    </xdr:from>
    <xdr:to>
      <xdr:col>3</xdr:col>
      <xdr:colOff>57150</xdr:colOff>
      <xdr:row>673</xdr:row>
      <xdr:rowOff>0</xdr:rowOff>
    </xdr:to>
    <xdr:pic>
      <xdr:nvPicPr>
        <xdr:cNvPr id="41" name="Picture 105"/>
        <xdr:cNvPicPr preferRelativeResize="1">
          <a:picLocks noChangeAspect="1"/>
        </xdr:cNvPicPr>
      </xdr:nvPicPr>
      <xdr:blipFill>
        <a:blip r:embed="rId32"/>
        <a:stretch>
          <a:fillRect/>
        </a:stretch>
      </xdr:blipFill>
      <xdr:spPr>
        <a:xfrm>
          <a:off x="1571625" y="109775625"/>
          <a:ext cx="7715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85725</xdr:colOff>
      <xdr:row>673</xdr:row>
      <xdr:rowOff>85725</xdr:rowOff>
    </xdr:from>
    <xdr:to>
      <xdr:col>4</xdr:col>
      <xdr:colOff>114300</xdr:colOff>
      <xdr:row>676</xdr:row>
      <xdr:rowOff>0</xdr:rowOff>
    </xdr:to>
    <xdr:pic>
      <xdr:nvPicPr>
        <xdr:cNvPr id="42" name="Picture 106"/>
        <xdr:cNvPicPr preferRelativeResize="1">
          <a:picLocks noChangeAspect="1"/>
        </xdr:cNvPicPr>
      </xdr:nvPicPr>
      <xdr:blipFill>
        <a:blip r:embed="rId36"/>
        <a:stretch>
          <a:fillRect/>
        </a:stretch>
      </xdr:blipFill>
      <xdr:spPr>
        <a:xfrm>
          <a:off x="2371725" y="110070900"/>
          <a:ext cx="79057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38100</xdr:colOff>
      <xdr:row>673</xdr:row>
      <xdr:rowOff>28575</xdr:rowOff>
    </xdr:from>
    <xdr:to>
      <xdr:col>6</xdr:col>
      <xdr:colOff>295275</xdr:colOff>
      <xdr:row>675</xdr:row>
      <xdr:rowOff>123825</xdr:rowOff>
    </xdr:to>
    <xdr:pic>
      <xdr:nvPicPr>
        <xdr:cNvPr id="43" name="Picture 108"/>
        <xdr:cNvPicPr preferRelativeResize="1">
          <a:picLocks noChangeAspect="1"/>
        </xdr:cNvPicPr>
      </xdr:nvPicPr>
      <xdr:blipFill>
        <a:blip r:embed="rId40"/>
        <a:stretch>
          <a:fillRect/>
        </a:stretch>
      </xdr:blipFill>
      <xdr:spPr>
        <a:xfrm>
          <a:off x="3848100" y="110013750"/>
          <a:ext cx="1019175" cy="419100"/>
        </a:xfrm>
        <a:prstGeom prst="rect">
          <a:avLst/>
        </a:prstGeom>
        <a:solidFill>
          <a:srgbClr val="00FFFF"/>
        </a:solidFill>
        <a:ln w="9525" cmpd="sng">
          <a:solidFill>
            <a:srgbClr val="FF00FF"/>
          </a:solidFill>
          <a:headEnd type="none"/>
          <a:tailEnd type="none"/>
        </a:ln>
      </xdr:spPr>
    </xdr:pic>
    <xdr:clientData/>
  </xdr:twoCellAnchor>
  <xdr:twoCellAnchor>
    <xdr:from>
      <xdr:col>7</xdr:col>
      <xdr:colOff>476250</xdr:colOff>
      <xdr:row>678</xdr:row>
      <xdr:rowOff>133350</xdr:rowOff>
    </xdr:from>
    <xdr:to>
      <xdr:col>12</xdr:col>
      <xdr:colOff>0</xdr:colOff>
      <xdr:row>694</xdr:row>
      <xdr:rowOff>95250</xdr:rowOff>
    </xdr:to>
    <xdr:graphicFrame>
      <xdr:nvGraphicFramePr>
        <xdr:cNvPr id="44" name="Chart 109"/>
        <xdr:cNvGraphicFramePr/>
      </xdr:nvGraphicFramePr>
      <xdr:xfrm>
        <a:off x="5810250" y="110928150"/>
        <a:ext cx="3333750" cy="2571750"/>
      </xdr:xfrm>
      <a:graphic>
        <a:graphicData uri="http://schemas.openxmlformats.org/drawingml/2006/chart">
          <c:chart xmlns:c="http://schemas.openxmlformats.org/drawingml/2006/chart" r:id="rId41"/>
        </a:graphicData>
      </a:graphic>
    </xdr:graphicFrame>
    <xdr:clientData/>
  </xdr:twoCellAnchor>
  <xdr:twoCellAnchor editAs="oneCell">
    <xdr:from>
      <xdr:col>2</xdr:col>
      <xdr:colOff>47625</xdr:colOff>
      <xdr:row>707</xdr:row>
      <xdr:rowOff>76200</xdr:rowOff>
    </xdr:from>
    <xdr:to>
      <xdr:col>3</xdr:col>
      <xdr:colOff>57150</xdr:colOff>
      <xdr:row>708</xdr:row>
      <xdr:rowOff>123825</xdr:rowOff>
    </xdr:to>
    <xdr:pic>
      <xdr:nvPicPr>
        <xdr:cNvPr id="45" name="Picture 111"/>
        <xdr:cNvPicPr preferRelativeResize="1">
          <a:picLocks noChangeAspect="1"/>
        </xdr:cNvPicPr>
      </xdr:nvPicPr>
      <xdr:blipFill>
        <a:blip r:embed="rId32"/>
        <a:stretch>
          <a:fillRect/>
        </a:stretch>
      </xdr:blipFill>
      <xdr:spPr>
        <a:xfrm>
          <a:off x="1571625" y="115585875"/>
          <a:ext cx="7715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28575</xdr:colOff>
      <xdr:row>709</xdr:row>
      <xdr:rowOff>0</xdr:rowOff>
    </xdr:from>
    <xdr:to>
      <xdr:col>4</xdr:col>
      <xdr:colOff>57150</xdr:colOff>
      <xdr:row>711</xdr:row>
      <xdr:rowOff>76200</xdr:rowOff>
    </xdr:to>
    <xdr:pic>
      <xdr:nvPicPr>
        <xdr:cNvPr id="46" name="Picture 112"/>
        <xdr:cNvPicPr preferRelativeResize="1">
          <a:picLocks noChangeAspect="1"/>
        </xdr:cNvPicPr>
      </xdr:nvPicPr>
      <xdr:blipFill>
        <a:blip r:embed="rId36"/>
        <a:stretch>
          <a:fillRect/>
        </a:stretch>
      </xdr:blipFill>
      <xdr:spPr>
        <a:xfrm>
          <a:off x="2314575" y="115833525"/>
          <a:ext cx="790575" cy="400050"/>
        </a:xfrm>
        <a:prstGeom prst="rect">
          <a:avLst/>
        </a:prstGeom>
        <a:solidFill>
          <a:srgbClr val="CCFFCC"/>
        </a:solidFill>
        <a:ln w="9525" cmpd="sng">
          <a:solidFill>
            <a:srgbClr val="FF00FF"/>
          </a:solidFill>
          <a:headEnd type="none"/>
          <a:tailEnd type="none"/>
        </a:ln>
      </xdr:spPr>
    </xdr:pic>
    <xdr:clientData/>
  </xdr:twoCellAnchor>
  <xdr:twoCellAnchor>
    <xdr:from>
      <xdr:col>7</xdr:col>
      <xdr:colOff>514350</xdr:colOff>
      <xdr:row>714</xdr:row>
      <xdr:rowOff>57150</xdr:rowOff>
    </xdr:from>
    <xdr:to>
      <xdr:col>12</xdr:col>
      <xdr:colOff>209550</xdr:colOff>
      <xdr:row>731</xdr:row>
      <xdr:rowOff>38100</xdr:rowOff>
    </xdr:to>
    <xdr:graphicFrame>
      <xdr:nvGraphicFramePr>
        <xdr:cNvPr id="47" name="Chart 115"/>
        <xdr:cNvGraphicFramePr/>
      </xdr:nvGraphicFramePr>
      <xdr:xfrm>
        <a:off x="5848350" y="116700300"/>
        <a:ext cx="3505200" cy="2752725"/>
      </xdr:xfrm>
      <a:graphic>
        <a:graphicData uri="http://schemas.openxmlformats.org/drawingml/2006/chart">
          <c:chart xmlns:c="http://schemas.openxmlformats.org/drawingml/2006/chart" r:id="rId42"/>
        </a:graphicData>
      </a:graphic>
    </xdr:graphicFrame>
    <xdr:clientData/>
  </xdr:twoCellAnchor>
  <xdr:twoCellAnchor>
    <xdr:from>
      <xdr:col>7</xdr:col>
      <xdr:colOff>161925</xdr:colOff>
      <xdr:row>748</xdr:row>
      <xdr:rowOff>9525</xdr:rowOff>
    </xdr:from>
    <xdr:to>
      <xdr:col>11</xdr:col>
      <xdr:colOff>628650</xdr:colOff>
      <xdr:row>763</xdr:row>
      <xdr:rowOff>152400</xdr:rowOff>
    </xdr:to>
    <xdr:graphicFrame>
      <xdr:nvGraphicFramePr>
        <xdr:cNvPr id="48" name="Chart 117"/>
        <xdr:cNvGraphicFramePr/>
      </xdr:nvGraphicFramePr>
      <xdr:xfrm>
        <a:off x="5495925" y="122177175"/>
        <a:ext cx="3514725" cy="2590800"/>
      </xdr:xfrm>
      <a:graphic>
        <a:graphicData uri="http://schemas.openxmlformats.org/drawingml/2006/chart">
          <c:chart xmlns:c="http://schemas.openxmlformats.org/drawingml/2006/chart" r:id="rId43"/>
        </a:graphicData>
      </a:graphic>
    </xdr:graphicFrame>
    <xdr:clientData/>
  </xdr:twoCellAnchor>
  <xdr:twoCellAnchor editAs="oneCell">
    <xdr:from>
      <xdr:col>2</xdr:col>
      <xdr:colOff>38100</xdr:colOff>
      <xdr:row>740</xdr:row>
      <xdr:rowOff>47625</xdr:rowOff>
    </xdr:from>
    <xdr:to>
      <xdr:col>3</xdr:col>
      <xdr:colOff>47625</xdr:colOff>
      <xdr:row>741</xdr:row>
      <xdr:rowOff>95250</xdr:rowOff>
    </xdr:to>
    <xdr:pic>
      <xdr:nvPicPr>
        <xdr:cNvPr id="49" name="Picture 118"/>
        <xdr:cNvPicPr preferRelativeResize="1">
          <a:picLocks noChangeAspect="1"/>
        </xdr:cNvPicPr>
      </xdr:nvPicPr>
      <xdr:blipFill>
        <a:blip r:embed="rId32"/>
        <a:stretch>
          <a:fillRect/>
        </a:stretch>
      </xdr:blipFill>
      <xdr:spPr>
        <a:xfrm>
          <a:off x="1562100" y="120919875"/>
          <a:ext cx="7715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47625</xdr:colOff>
      <xdr:row>742</xdr:row>
      <xdr:rowOff>0</xdr:rowOff>
    </xdr:from>
    <xdr:to>
      <xdr:col>4</xdr:col>
      <xdr:colOff>95250</xdr:colOff>
      <xdr:row>744</xdr:row>
      <xdr:rowOff>95250</xdr:rowOff>
    </xdr:to>
    <xdr:pic>
      <xdr:nvPicPr>
        <xdr:cNvPr id="50" name="Picture 119"/>
        <xdr:cNvPicPr preferRelativeResize="1">
          <a:picLocks noChangeAspect="1"/>
        </xdr:cNvPicPr>
      </xdr:nvPicPr>
      <xdr:blipFill>
        <a:blip r:embed="rId44"/>
        <a:stretch>
          <a:fillRect/>
        </a:stretch>
      </xdr:blipFill>
      <xdr:spPr>
        <a:xfrm>
          <a:off x="2333625" y="121196100"/>
          <a:ext cx="809625" cy="419100"/>
        </a:xfrm>
        <a:prstGeom prst="rect">
          <a:avLst/>
        </a:prstGeom>
        <a:noFill/>
        <a:ln w="9525" cmpd="sng">
          <a:noFill/>
        </a:ln>
      </xdr:spPr>
    </xdr:pic>
    <xdr:clientData/>
  </xdr:twoCellAnchor>
  <xdr:twoCellAnchor editAs="oneCell">
    <xdr:from>
      <xdr:col>4</xdr:col>
      <xdr:colOff>76200</xdr:colOff>
      <xdr:row>745</xdr:row>
      <xdr:rowOff>19050</xdr:rowOff>
    </xdr:from>
    <xdr:to>
      <xdr:col>4</xdr:col>
      <xdr:colOff>676275</xdr:colOff>
      <xdr:row>746</xdr:row>
      <xdr:rowOff>76200</xdr:rowOff>
    </xdr:to>
    <xdr:pic>
      <xdr:nvPicPr>
        <xdr:cNvPr id="51" name="Picture 120"/>
        <xdr:cNvPicPr preferRelativeResize="1">
          <a:picLocks noChangeAspect="1"/>
        </xdr:cNvPicPr>
      </xdr:nvPicPr>
      <xdr:blipFill>
        <a:blip r:embed="rId45"/>
        <a:stretch>
          <a:fillRect/>
        </a:stretch>
      </xdr:blipFill>
      <xdr:spPr>
        <a:xfrm>
          <a:off x="3124200" y="121700925"/>
          <a:ext cx="60007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5</xdr:col>
      <xdr:colOff>171450</xdr:colOff>
      <xdr:row>741</xdr:row>
      <xdr:rowOff>66675</xdr:rowOff>
    </xdr:from>
    <xdr:to>
      <xdr:col>6</xdr:col>
      <xdr:colOff>209550</xdr:colOff>
      <xdr:row>743</xdr:row>
      <xdr:rowOff>142875</xdr:rowOff>
    </xdr:to>
    <xdr:pic>
      <xdr:nvPicPr>
        <xdr:cNvPr id="52" name="Picture 121"/>
        <xdr:cNvPicPr preferRelativeResize="1">
          <a:picLocks noChangeAspect="1"/>
        </xdr:cNvPicPr>
      </xdr:nvPicPr>
      <xdr:blipFill>
        <a:blip r:embed="rId46"/>
        <a:stretch>
          <a:fillRect/>
        </a:stretch>
      </xdr:blipFill>
      <xdr:spPr>
        <a:xfrm>
          <a:off x="3981450" y="121100850"/>
          <a:ext cx="800100" cy="400050"/>
        </a:xfrm>
        <a:prstGeom prst="rect">
          <a:avLst/>
        </a:prstGeom>
        <a:solidFill>
          <a:srgbClr val="00FFFF"/>
        </a:solidFill>
        <a:ln w="9525" cmpd="sng">
          <a:solidFill>
            <a:srgbClr val="FF00FF"/>
          </a:solidFill>
          <a:headEnd type="none"/>
          <a:tailEnd type="none"/>
        </a:ln>
      </xdr:spPr>
    </xdr:pic>
    <xdr:clientData/>
  </xdr:twoCellAnchor>
  <xdr:twoCellAnchor editAs="oneCell">
    <xdr:from>
      <xdr:col>2</xdr:col>
      <xdr:colOff>381000</xdr:colOff>
      <xdr:row>771</xdr:row>
      <xdr:rowOff>85725</xdr:rowOff>
    </xdr:from>
    <xdr:to>
      <xdr:col>8</xdr:col>
      <xdr:colOff>133350</xdr:colOff>
      <xdr:row>774</xdr:row>
      <xdr:rowOff>28575</xdr:rowOff>
    </xdr:to>
    <xdr:pic>
      <xdr:nvPicPr>
        <xdr:cNvPr id="53" name="Picture 122"/>
        <xdr:cNvPicPr preferRelativeResize="1">
          <a:picLocks noChangeAspect="1"/>
        </xdr:cNvPicPr>
      </xdr:nvPicPr>
      <xdr:blipFill>
        <a:blip r:embed="rId47"/>
        <a:stretch>
          <a:fillRect/>
        </a:stretch>
      </xdr:blipFill>
      <xdr:spPr>
        <a:xfrm>
          <a:off x="1905000" y="125996700"/>
          <a:ext cx="4324350" cy="428625"/>
        </a:xfrm>
        <a:prstGeom prst="rect">
          <a:avLst/>
        </a:prstGeom>
        <a:solidFill>
          <a:srgbClr val="00FFFF"/>
        </a:solidFill>
        <a:ln w="9525" cmpd="sng">
          <a:solidFill>
            <a:srgbClr val="FF00FF"/>
          </a:solidFill>
          <a:headEnd type="none"/>
          <a:tailEnd type="none"/>
        </a:ln>
      </xdr:spPr>
    </xdr:pic>
    <xdr:clientData/>
  </xdr:twoCellAnchor>
  <xdr:twoCellAnchor editAs="oneCell">
    <xdr:from>
      <xdr:col>2</xdr:col>
      <xdr:colOff>76200</xdr:colOff>
      <xdr:row>775</xdr:row>
      <xdr:rowOff>0</xdr:rowOff>
    </xdr:from>
    <xdr:to>
      <xdr:col>3</xdr:col>
      <xdr:colOff>161925</xdr:colOff>
      <xdr:row>776</xdr:row>
      <xdr:rowOff>47625</xdr:rowOff>
    </xdr:to>
    <xdr:pic>
      <xdr:nvPicPr>
        <xdr:cNvPr id="54" name="Picture 123"/>
        <xdr:cNvPicPr preferRelativeResize="1">
          <a:picLocks noChangeAspect="1"/>
        </xdr:cNvPicPr>
      </xdr:nvPicPr>
      <xdr:blipFill>
        <a:blip r:embed="rId48"/>
        <a:stretch>
          <a:fillRect/>
        </a:stretch>
      </xdr:blipFill>
      <xdr:spPr>
        <a:xfrm>
          <a:off x="1600200" y="126558675"/>
          <a:ext cx="847725" cy="20955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47625</xdr:colOff>
      <xdr:row>777</xdr:row>
      <xdr:rowOff>57150</xdr:rowOff>
    </xdr:from>
    <xdr:to>
      <xdr:col>3</xdr:col>
      <xdr:colOff>733425</xdr:colOff>
      <xdr:row>779</xdr:row>
      <xdr:rowOff>66675</xdr:rowOff>
    </xdr:to>
    <xdr:pic>
      <xdr:nvPicPr>
        <xdr:cNvPr id="55" name="Picture 124"/>
        <xdr:cNvPicPr preferRelativeResize="1">
          <a:picLocks noChangeAspect="1"/>
        </xdr:cNvPicPr>
      </xdr:nvPicPr>
      <xdr:blipFill>
        <a:blip r:embed="rId49"/>
        <a:stretch>
          <a:fillRect/>
        </a:stretch>
      </xdr:blipFill>
      <xdr:spPr>
        <a:xfrm>
          <a:off x="2333625" y="126939675"/>
          <a:ext cx="685800" cy="333375"/>
        </a:xfrm>
        <a:prstGeom prst="rect">
          <a:avLst/>
        </a:prstGeom>
        <a:solidFill>
          <a:srgbClr val="FFFF99"/>
        </a:solidFill>
        <a:ln w="9525" cmpd="sng">
          <a:solidFill>
            <a:srgbClr val="FF00FF"/>
          </a:solidFill>
          <a:headEnd type="none"/>
          <a:tailEnd type="none"/>
        </a:ln>
      </xdr:spPr>
    </xdr:pic>
    <xdr:clientData/>
  </xdr:twoCellAnchor>
  <xdr:twoCellAnchor>
    <xdr:from>
      <xdr:col>6</xdr:col>
      <xdr:colOff>609600</xdr:colOff>
      <xdr:row>780</xdr:row>
      <xdr:rowOff>28575</xdr:rowOff>
    </xdr:from>
    <xdr:to>
      <xdr:col>11</xdr:col>
      <xdr:colOff>323850</xdr:colOff>
      <xdr:row>796</xdr:row>
      <xdr:rowOff>9525</xdr:rowOff>
    </xdr:to>
    <xdr:graphicFrame>
      <xdr:nvGraphicFramePr>
        <xdr:cNvPr id="56" name="Chart 127"/>
        <xdr:cNvGraphicFramePr/>
      </xdr:nvGraphicFramePr>
      <xdr:xfrm>
        <a:off x="5181600" y="127396875"/>
        <a:ext cx="3524250" cy="2590800"/>
      </xdr:xfrm>
      <a:graphic>
        <a:graphicData uri="http://schemas.openxmlformats.org/drawingml/2006/chart">
          <c:chart xmlns:c="http://schemas.openxmlformats.org/drawingml/2006/chart" r:id="rId50"/>
        </a:graphicData>
      </a:graphic>
    </xdr:graphicFrame>
    <xdr:clientData/>
  </xdr:twoCellAnchor>
  <xdr:twoCellAnchor editAs="oneCell">
    <xdr:from>
      <xdr:col>2</xdr:col>
      <xdr:colOff>171450</xdr:colOff>
      <xdr:row>801</xdr:row>
      <xdr:rowOff>95250</xdr:rowOff>
    </xdr:from>
    <xdr:to>
      <xdr:col>2</xdr:col>
      <xdr:colOff>638175</xdr:colOff>
      <xdr:row>802</xdr:row>
      <xdr:rowOff>114300</xdr:rowOff>
    </xdr:to>
    <xdr:pic>
      <xdr:nvPicPr>
        <xdr:cNvPr id="57" name="Picture 128"/>
        <xdr:cNvPicPr preferRelativeResize="1">
          <a:picLocks noChangeAspect="1"/>
        </xdr:cNvPicPr>
      </xdr:nvPicPr>
      <xdr:blipFill>
        <a:blip r:embed="rId51"/>
        <a:stretch>
          <a:fillRect/>
        </a:stretch>
      </xdr:blipFill>
      <xdr:spPr>
        <a:xfrm>
          <a:off x="1695450" y="130883025"/>
          <a:ext cx="466725" cy="18097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57150</xdr:colOff>
      <xdr:row>801</xdr:row>
      <xdr:rowOff>114300</xdr:rowOff>
    </xdr:from>
    <xdr:to>
      <xdr:col>3</xdr:col>
      <xdr:colOff>609600</xdr:colOff>
      <xdr:row>802</xdr:row>
      <xdr:rowOff>123825</xdr:rowOff>
    </xdr:to>
    <xdr:pic>
      <xdr:nvPicPr>
        <xdr:cNvPr id="58" name="Picture 129"/>
        <xdr:cNvPicPr preferRelativeResize="1">
          <a:picLocks noChangeAspect="1"/>
        </xdr:cNvPicPr>
      </xdr:nvPicPr>
      <xdr:blipFill>
        <a:blip r:embed="rId52"/>
        <a:stretch>
          <a:fillRect/>
        </a:stretch>
      </xdr:blipFill>
      <xdr:spPr>
        <a:xfrm>
          <a:off x="2343150" y="130902075"/>
          <a:ext cx="552450" cy="171450"/>
        </a:xfrm>
        <a:prstGeom prst="rect">
          <a:avLst/>
        </a:prstGeom>
        <a:solidFill>
          <a:srgbClr val="99CCFF"/>
        </a:solidFill>
        <a:ln w="9525" cmpd="sng">
          <a:solidFill>
            <a:srgbClr val="FF00FF"/>
          </a:solidFill>
          <a:headEnd type="none"/>
          <a:tailEnd type="none"/>
        </a:ln>
      </xdr:spPr>
    </xdr:pic>
    <xdr:clientData/>
  </xdr:twoCellAnchor>
  <xdr:twoCellAnchor editAs="oneCell">
    <xdr:from>
      <xdr:col>2</xdr:col>
      <xdr:colOff>66675</xdr:colOff>
      <xdr:row>843</xdr:row>
      <xdr:rowOff>47625</xdr:rowOff>
    </xdr:from>
    <xdr:to>
      <xdr:col>2</xdr:col>
      <xdr:colOff>685800</xdr:colOff>
      <xdr:row>844</xdr:row>
      <xdr:rowOff>114300</xdr:rowOff>
    </xdr:to>
    <xdr:pic>
      <xdr:nvPicPr>
        <xdr:cNvPr id="59" name="Picture 148"/>
        <xdr:cNvPicPr preferRelativeResize="1">
          <a:picLocks noChangeAspect="1"/>
        </xdr:cNvPicPr>
      </xdr:nvPicPr>
      <xdr:blipFill>
        <a:blip r:embed="rId53"/>
        <a:stretch>
          <a:fillRect/>
        </a:stretch>
      </xdr:blipFill>
      <xdr:spPr>
        <a:xfrm>
          <a:off x="1590675" y="137683875"/>
          <a:ext cx="619125" cy="228600"/>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9525</xdr:colOff>
      <xdr:row>843</xdr:row>
      <xdr:rowOff>47625</xdr:rowOff>
    </xdr:from>
    <xdr:to>
      <xdr:col>3</xdr:col>
      <xdr:colOff>714375</xdr:colOff>
      <xdr:row>844</xdr:row>
      <xdr:rowOff>114300</xdr:rowOff>
    </xdr:to>
    <xdr:pic>
      <xdr:nvPicPr>
        <xdr:cNvPr id="60" name="Picture 149"/>
        <xdr:cNvPicPr preferRelativeResize="1">
          <a:picLocks noChangeAspect="1"/>
        </xdr:cNvPicPr>
      </xdr:nvPicPr>
      <xdr:blipFill>
        <a:blip r:embed="rId54"/>
        <a:stretch>
          <a:fillRect/>
        </a:stretch>
      </xdr:blipFill>
      <xdr:spPr>
        <a:xfrm>
          <a:off x="2295525" y="137683875"/>
          <a:ext cx="704850" cy="228600"/>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28575</xdr:colOff>
      <xdr:row>843</xdr:row>
      <xdr:rowOff>47625</xdr:rowOff>
    </xdr:from>
    <xdr:to>
      <xdr:col>4</xdr:col>
      <xdr:colOff>685800</xdr:colOff>
      <xdr:row>844</xdr:row>
      <xdr:rowOff>95250</xdr:rowOff>
    </xdr:to>
    <xdr:pic>
      <xdr:nvPicPr>
        <xdr:cNvPr id="61" name="Picture 155"/>
        <xdr:cNvPicPr preferRelativeResize="1">
          <a:picLocks noChangeAspect="1"/>
        </xdr:cNvPicPr>
      </xdr:nvPicPr>
      <xdr:blipFill>
        <a:blip r:embed="rId55"/>
        <a:stretch>
          <a:fillRect/>
        </a:stretch>
      </xdr:blipFill>
      <xdr:spPr>
        <a:xfrm>
          <a:off x="3076575" y="137683875"/>
          <a:ext cx="657225" cy="2095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66675</xdr:colOff>
      <xdr:row>843</xdr:row>
      <xdr:rowOff>47625</xdr:rowOff>
    </xdr:from>
    <xdr:to>
      <xdr:col>5</xdr:col>
      <xdr:colOff>704850</xdr:colOff>
      <xdr:row>844</xdr:row>
      <xdr:rowOff>76200</xdr:rowOff>
    </xdr:to>
    <xdr:pic>
      <xdr:nvPicPr>
        <xdr:cNvPr id="62" name="Picture 157"/>
        <xdr:cNvPicPr preferRelativeResize="1">
          <a:picLocks noChangeAspect="1"/>
        </xdr:cNvPicPr>
      </xdr:nvPicPr>
      <xdr:blipFill>
        <a:blip r:embed="rId56"/>
        <a:stretch>
          <a:fillRect/>
        </a:stretch>
      </xdr:blipFill>
      <xdr:spPr>
        <a:xfrm>
          <a:off x="3876675" y="137683875"/>
          <a:ext cx="638175" cy="190500"/>
        </a:xfrm>
        <a:prstGeom prst="rect">
          <a:avLst/>
        </a:prstGeom>
        <a:solidFill>
          <a:srgbClr val="CCFFFF"/>
        </a:solidFill>
        <a:ln w="9525" cmpd="sng">
          <a:solidFill>
            <a:srgbClr val="FF00FF"/>
          </a:solidFill>
          <a:headEnd type="none"/>
          <a:tailEnd type="none"/>
        </a:ln>
      </xdr:spPr>
    </xdr:pic>
    <xdr:clientData/>
  </xdr:twoCellAnchor>
  <xdr:twoCellAnchor>
    <xdr:from>
      <xdr:col>3</xdr:col>
      <xdr:colOff>257175</xdr:colOff>
      <xdr:row>125</xdr:row>
      <xdr:rowOff>47625</xdr:rowOff>
    </xdr:from>
    <xdr:to>
      <xdr:col>6</xdr:col>
      <xdr:colOff>723900</xdr:colOff>
      <xdr:row>139</xdr:row>
      <xdr:rowOff>133350</xdr:rowOff>
    </xdr:to>
    <xdr:grpSp>
      <xdr:nvGrpSpPr>
        <xdr:cNvPr id="63" name="Group 180"/>
        <xdr:cNvGrpSpPr>
          <a:grpSpLocks/>
        </xdr:cNvGrpSpPr>
      </xdr:nvGrpSpPr>
      <xdr:grpSpPr>
        <a:xfrm>
          <a:off x="2543175" y="20440650"/>
          <a:ext cx="2752725" cy="2371725"/>
          <a:chOff x="49" y="26"/>
          <a:chExt cx="288" cy="247"/>
        </a:xfrm>
        <a:solidFill>
          <a:srgbClr val="FFFFFF"/>
        </a:solidFill>
      </xdr:grpSpPr>
      <xdr:sp>
        <xdr:nvSpPr>
          <xdr:cNvPr id="64" name="Rectangle 181"/>
          <xdr:cNvSpPr>
            <a:spLocks/>
          </xdr:cNvSpPr>
        </xdr:nvSpPr>
        <xdr:spPr>
          <a:xfrm>
            <a:off x="49" y="26"/>
            <a:ext cx="288" cy="2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65" name="Group 182"/>
          <xdr:cNvGrpSpPr>
            <a:grpSpLocks/>
          </xdr:cNvGrpSpPr>
        </xdr:nvGrpSpPr>
        <xdr:grpSpPr>
          <a:xfrm>
            <a:off x="76" y="73"/>
            <a:ext cx="222" cy="193"/>
            <a:chOff x="76" y="73"/>
            <a:chExt cx="222" cy="193"/>
          </a:xfrm>
          <a:solidFill>
            <a:srgbClr val="FFFFFF"/>
          </a:solidFill>
        </xdr:grpSpPr>
        <xdr:sp>
          <xdr:nvSpPr>
            <xdr:cNvPr id="66" name="Line 183"/>
            <xdr:cNvSpPr>
              <a:spLocks/>
            </xdr:cNvSpPr>
          </xdr:nvSpPr>
          <xdr:spPr>
            <a:xfrm flipH="1">
              <a:off x="125" y="73"/>
              <a:ext cx="1" cy="193"/>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67" name="Line 184"/>
            <xdr:cNvSpPr>
              <a:spLocks/>
            </xdr:cNvSpPr>
          </xdr:nvSpPr>
          <xdr:spPr>
            <a:xfrm flipV="1">
              <a:off x="101" y="124"/>
              <a:ext cx="197" cy="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68" name="Line 185"/>
            <xdr:cNvSpPr>
              <a:spLocks/>
            </xdr:cNvSpPr>
          </xdr:nvSpPr>
          <xdr:spPr>
            <a:xfrm flipH="1">
              <a:off x="110" y="225"/>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86"/>
            <xdr:cNvSpPr>
              <a:spLocks/>
            </xdr:cNvSpPr>
          </xdr:nvSpPr>
          <xdr:spPr>
            <a:xfrm>
              <a:off x="127" y="225"/>
              <a:ext cx="9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87"/>
            <xdr:cNvSpPr>
              <a:spLocks/>
            </xdr:cNvSpPr>
          </xdr:nvSpPr>
          <xdr:spPr>
            <a:xfrm>
              <a:off x="226" y="126"/>
              <a:ext cx="0"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88"/>
            <xdr:cNvSpPr>
              <a:spLocks/>
            </xdr:cNvSpPr>
          </xdr:nvSpPr>
          <xdr:spPr>
            <a:xfrm flipV="1">
              <a:off x="126" y="125"/>
              <a:ext cx="100" cy="1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89"/>
            <xdr:cNvSpPr>
              <a:spLocks/>
            </xdr:cNvSpPr>
          </xdr:nvSpPr>
          <xdr:spPr>
            <a:xfrm flipH="1">
              <a:off x="109" y="175"/>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TextBox 190"/>
            <xdr:cNvSpPr txBox="1">
              <a:spLocks noChangeArrowheads="1"/>
            </xdr:cNvSpPr>
          </xdr:nvSpPr>
          <xdr:spPr>
            <a:xfrm>
              <a:off x="157" y="233"/>
              <a:ext cx="33" cy="20"/>
            </a:xfrm>
            <a:prstGeom prst="rect">
              <a:avLst/>
            </a:prstGeom>
            <a:solidFill>
              <a:srgbClr val="FFFFFF"/>
            </a:solidFill>
            <a:ln w="9525" cmpd="sng">
              <a:noFill/>
            </a:ln>
          </xdr:spPr>
          <xdr:txBody>
            <a:bodyPr vertOverflow="clip" wrap="square"/>
            <a:p>
              <a:pPr algn="ctr">
                <a:defRPr/>
              </a:pPr>
              <a:r>
                <a:rPr lang="en-US" cap="none" sz="1200" b="0" i="1" u="none" baseline="0"/>
                <a:t>a</a:t>
              </a:r>
            </a:p>
          </xdr:txBody>
        </xdr:sp>
        <xdr:sp>
          <xdr:nvSpPr>
            <xdr:cNvPr id="74" name="TextBox 191"/>
            <xdr:cNvSpPr txBox="1">
              <a:spLocks noChangeArrowheads="1"/>
            </xdr:cNvSpPr>
          </xdr:nvSpPr>
          <xdr:spPr>
            <a:xfrm>
              <a:off x="231" y="163"/>
              <a:ext cx="33" cy="20"/>
            </a:xfrm>
            <a:prstGeom prst="rect">
              <a:avLst/>
            </a:prstGeom>
            <a:solidFill>
              <a:srgbClr val="FFFFFF"/>
            </a:solidFill>
            <a:ln w="9525" cmpd="sng">
              <a:noFill/>
            </a:ln>
          </xdr:spPr>
          <xdr:txBody>
            <a:bodyPr vertOverflow="clip" wrap="square"/>
            <a:p>
              <a:pPr algn="ctr">
                <a:defRPr/>
              </a:pPr>
              <a:r>
                <a:rPr lang="en-US" cap="none" sz="1200" b="0" i="1" u="none" baseline="0"/>
                <a:t>b</a:t>
              </a:r>
            </a:p>
          </xdr:txBody>
        </xdr:sp>
        <xdr:sp>
          <xdr:nvSpPr>
            <xdr:cNvPr id="75" name="TextBox 192"/>
            <xdr:cNvSpPr txBox="1">
              <a:spLocks noChangeArrowheads="1"/>
            </xdr:cNvSpPr>
          </xdr:nvSpPr>
          <xdr:spPr>
            <a:xfrm>
              <a:off x="147" y="152"/>
              <a:ext cx="33" cy="20"/>
            </a:xfrm>
            <a:prstGeom prst="rect">
              <a:avLst/>
            </a:prstGeom>
            <a:solidFill>
              <a:srgbClr val="FFFFFF"/>
            </a:solidFill>
            <a:ln w="9525" cmpd="sng">
              <a:noFill/>
            </a:ln>
          </xdr:spPr>
          <xdr:txBody>
            <a:bodyPr vertOverflow="clip" wrap="square"/>
            <a:p>
              <a:pPr algn="ctr">
                <a:defRPr/>
              </a:pPr>
              <a:r>
                <a:rPr lang="en-US" cap="none" sz="1200" b="0" i="1" u="none" baseline="0"/>
                <a:t>d</a:t>
              </a:r>
            </a:p>
          </xdr:txBody>
        </xdr:sp>
        <xdr:sp>
          <xdr:nvSpPr>
            <xdr:cNvPr id="76" name="TextBox 193"/>
            <xdr:cNvSpPr txBox="1">
              <a:spLocks noChangeArrowheads="1"/>
            </xdr:cNvSpPr>
          </xdr:nvSpPr>
          <xdr:spPr>
            <a:xfrm>
              <a:off x="251" y="94"/>
              <a:ext cx="33" cy="20"/>
            </a:xfrm>
            <a:prstGeom prst="rect">
              <a:avLst/>
            </a:prstGeom>
            <a:solidFill>
              <a:srgbClr val="FFFFFF"/>
            </a:solidFill>
            <a:ln w="9525" cmpd="sng">
              <a:noFill/>
            </a:ln>
          </xdr:spPr>
          <xdr:txBody>
            <a:bodyPr vertOverflow="clip" wrap="square"/>
            <a:p>
              <a:pPr algn="ctr">
                <a:defRPr/>
              </a:pPr>
              <a:r>
                <a:rPr lang="en-US" cap="none" sz="1200" b="0" i="1" u="none" baseline="0"/>
                <a:t>x</a:t>
              </a:r>
            </a:p>
          </xdr:txBody>
        </xdr:sp>
        <xdr:sp>
          <xdr:nvSpPr>
            <xdr:cNvPr id="77" name="Line 194"/>
            <xdr:cNvSpPr>
              <a:spLocks/>
            </xdr:cNvSpPr>
          </xdr:nvSpPr>
          <xdr:spPr>
            <a:xfrm>
              <a:off x="174" y="112"/>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195"/>
            <xdr:cNvSpPr>
              <a:spLocks/>
            </xdr:cNvSpPr>
          </xdr:nvSpPr>
          <xdr:spPr>
            <a:xfrm>
              <a:off x="225" y="111"/>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TextBox 196"/>
            <xdr:cNvSpPr txBox="1">
              <a:spLocks noChangeArrowheads="1"/>
            </xdr:cNvSpPr>
          </xdr:nvSpPr>
          <xdr:spPr>
            <a:xfrm>
              <a:off x="163" y="83"/>
              <a:ext cx="23" cy="20"/>
            </a:xfrm>
            <a:prstGeom prst="rect">
              <a:avLst/>
            </a:prstGeom>
            <a:solidFill>
              <a:srgbClr val="FFFFFF"/>
            </a:solidFill>
            <a:ln w="9525" cmpd="sng">
              <a:noFill/>
            </a:ln>
          </xdr:spPr>
          <xdr:txBody>
            <a:bodyPr vertOverflow="clip" wrap="square"/>
            <a:p>
              <a:pPr algn="ctr">
                <a:defRPr/>
              </a:pPr>
              <a:r>
                <a:rPr lang="en-US" cap="none" sz="800" b="1" i="0" u="none" baseline="0"/>
                <a:t>0,5</a:t>
              </a:r>
            </a:p>
          </xdr:txBody>
        </xdr:sp>
        <xdr:sp>
          <xdr:nvSpPr>
            <xdr:cNvPr id="80" name="TextBox 197"/>
            <xdr:cNvSpPr txBox="1">
              <a:spLocks noChangeArrowheads="1"/>
            </xdr:cNvSpPr>
          </xdr:nvSpPr>
          <xdr:spPr>
            <a:xfrm>
              <a:off x="214" y="84"/>
              <a:ext cx="23" cy="20"/>
            </a:xfrm>
            <a:prstGeom prst="rect">
              <a:avLst/>
            </a:prstGeom>
            <a:solidFill>
              <a:srgbClr val="FFFFFF"/>
            </a:solidFill>
            <a:ln w="9525" cmpd="sng">
              <a:noFill/>
            </a:ln>
          </xdr:spPr>
          <xdr:txBody>
            <a:bodyPr vertOverflow="clip" wrap="square"/>
            <a:p>
              <a:pPr algn="ctr">
                <a:defRPr/>
              </a:pPr>
              <a:r>
                <a:rPr lang="en-US" cap="none" sz="800" b="1" i="0" u="none" baseline="0"/>
                <a:t>1,0</a:t>
              </a:r>
            </a:p>
          </xdr:txBody>
        </xdr:sp>
        <xdr:sp>
          <xdr:nvSpPr>
            <xdr:cNvPr id="81" name="TextBox 198"/>
            <xdr:cNvSpPr txBox="1">
              <a:spLocks noChangeArrowheads="1"/>
            </xdr:cNvSpPr>
          </xdr:nvSpPr>
          <xdr:spPr>
            <a:xfrm>
              <a:off x="98" y="98"/>
              <a:ext cx="23" cy="20"/>
            </a:xfrm>
            <a:prstGeom prst="rect">
              <a:avLst/>
            </a:prstGeom>
            <a:solidFill>
              <a:srgbClr val="FFFFFF"/>
            </a:solidFill>
            <a:ln w="9525" cmpd="sng">
              <a:noFill/>
            </a:ln>
          </xdr:spPr>
          <xdr:txBody>
            <a:bodyPr vertOverflow="clip" wrap="square"/>
            <a:p>
              <a:pPr algn="ctr">
                <a:defRPr/>
              </a:pPr>
              <a:r>
                <a:rPr lang="en-US" cap="none" sz="800" b="1" i="0" u="none" baseline="0"/>
                <a:t>0</a:t>
              </a:r>
            </a:p>
          </xdr:txBody>
        </xdr:sp>
        <xdr:sp>
          <xdr:nvSpPr>
            <xdr:cNvPr id="82" name="TextBox 199"/>
            <xdr:cNvSpPr txBox="1">
              <a:spLocks noChangeArrowheads="1"/>
            </xdr:cNvSpPr>
          </xdr:nvSpPr>
          <xdr:spPr>
            <a:xfrm>
              <a:off x="79" y="156"/>
              <a:ext cx="28" cy="18"/>
            </a:xfrm>
            <a:prstGeom prst="rect">
              <a:avLst/>
            </a:prstGeom>
            <a:solidFill>
              <a:srgbClr val="FFFFFF"/>
            </a:solidFill>
            <a:ln w="9525" cmpd="sng">
              <a:noFill/>
            </a:ln>
          </xdr:spPr>
          <xdr:txBody>
            <a:bodyPr vertOverflow="clip" wrap="square"/>
            <a:p>
              <a:pPr algn="ctr">
                <a:defRPr/>
              </a:pPr>
              <a:r>
                <a:rPr lang="en-US" cap="none" sz="800" b="1" i="0" u="none" baseline="0"/>
                <a:t>-0,5</a:t>
              </a:r>
            </a:p>
          </xdr:txBody>
        </xdr:sp>
        <xdr:sp>
          <xdr:nvSpPr>
            <xdr:cNvPr id="83" name="TextBox 200"/>
            <xdr:cNvSpPr txBox="1">
              <a:spLocks noChangeArrowheads="1"/>
            </xdr:cNvSpPr>
          </xdr:nvSpPr>
          <xdr:spPr>
            <a:xfrm>
              <a:off x="76" y="217"/>
              <a:ext cx="28" cy="18"/>
            </a:xfrm>
            <a:prstGeom prst="rect">
              <a:avLst/>
            </a:prstGeom>
            <a:solidFill>
              <a:srgbClr val="FFFFFF"/>
            </a:solidFill>
            <a:ln w="9525" cmpd="sng">
              <a:noFill/>
            </a:ln>
          </xdr:spPr>
          <xdr:txBody>
            <a:bodyPr vertOverflow="clip" wrap="square"/>
            <a:p>
              <a:pPr algn="ctr">
                <a:defRPr/>
              </a:pPr>
              <a:r>
                <a:rPr lang="en-US" cap="none" sz="800" b="1" i="0" u="none" baseline="0"/>
                <a:t>-1,0</a:t>
              </a:r>
            </a:p>
          </xdr:txBody>
        </xdr:sp>
      </xdr:grpSp>
      <xdr:sp>
        <xdr:nvSpPr>
          <xdr:cNvPr id="84" name="TextBox 201"/>
          <xdr:cNvSpPr txBox="1">
            <a:spLocks noChangeArrowheads="1"/>
          </xdr:cNvSpPr>
        </xdr:nvSpPr>
        <xdr:spPr>
          <a:xfrm>
            <a:off x="69" y="35"/>
            <a:ext cx="258" cy="26"/>
          </a:xfrm>
          <a:prstGeom prst="rect">
            <a:avLst/>
          </a:prstGeom>
          <a:solidFill>
            <a:srgbClr val="FFFFFF"/>
          </a:solidFill>
          <a:ln w="9525" cmpd="sng">
            <a:noFill/>
          </a:ln>
        </xdr:spPr>
        <xdr:txBody>
          <a:bodyPr vertOverflow="clip" wrap="square"/>
          <a:p>
            <a:pPr algn="ctr">
              <a:defRPr/>
            </a:pPr>
            <a:r>
              <a:rPr lang="en-US" cap="none" sz="1000" b="1" i="0" u="sng" baseline="0">
                <a:latin typeface="Arial"/>
                <a:ea typeface="Arial"/>
                <a:cs typeface="Arial"/>
              </a:rPr>
              <a:t>Distancia entre dos puntos de una recta</a:t>
            </a:r>
          </a:p>
        </xdr:txBody>
      </xdr:sp>
    </xdr:grpSp>
    <xdr:clientData/>
  </xdr:twoCellAnchor>
  <xdr:twoCellAnchor>
    <xdr:from>
      <xdr:col>3</xdr:col>
      <xdr:colOff>447675</xdr:colOff>
      <xdr:row>143</xdr:row>
      <xdr:rowOff>114300</xdr:rowOff>
    </xdr:from>
    <xdr:to>
      <xdr:col>6</xdr:col>
      <xdr:colOff>695325</xdr:colOff>
      <xdr:row>158</xdr:row>
      <xdr:rowOff>133350</xdr:rowOff>
    </xdr:to>
    <xdr:grpSp>
      <xdr:nvGrpSpPr>
        <xdr:cNvPr id="85" name="Group 202"/>
        <xdr:cNvGrpSpPr>
          <a:grpSpLocks/>
        </xdr:cNvGrpSpPr>
      </xdr:nvGrpSpPr>
      <xdr:grpSpPr>
        <a:xfrm>
          <a:off x="2733675" y="23441025"/>
          <a:ext cx="2533650" cy="2457450"/>
          <a:chOff x="64" y="346"/>
          <a:chExt cx="266" cy="258"/>
        </a:xfrm>
        <a:solidFill>
          <a:srgbClr val="FFFFFF"/>
        </a:solidFill>
      </xdr:grpSpPr>
      <xdr:sp>
        <xdr:nvSpPr>
          <xdr:cNvPr id="86" name="Rectangle 203"/>
          <xdr:cNvSpPr>
            <a:spLocks/>
          </xdr:cNvSpPr>
        </xdr:nvSpPr>
        <xdr:spPr>
          <a:xfrm>
            <a:off x="64" y="346"/>
            <a:ext cx="266" cy="25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204"/>
          <xdr:cNvSpPr>
            <a:spLocks/>
          </xdr:cNvSpPr>
        </xdr:nvSpPr>
        <xdr:spPr>
          <a:xfrm>
            <a:off x="127" y="501"/>
            <a:ext cx="48" cy="0"/>
          </a:xfrm>
          <a:prstGeom prst="line">
            <a:avLst/>
          </a:prstGeom>
          <a:noFill/>
          <a:ln w="9525" cmpd="sng">
            <a:solidFill>
              <a:srgbClr val="008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TextBox 205"/>
          <xdr:cNvSpPr txBox="1">
            <a:spLocks noChangeArrowheads="1"/>
          </xdr:cNvSpPr>
        </xdr:nvSpPr>
        <xdr:spPr>
          <a:xfrm>
            <a:off x="174" y="501"/>
            <a:ext cx="52" cy="20"/>
          </a:xfrm>
          <a:prstGeom prst="rect">
            <a:avLst/>
          </a:prstGeom>
          <a:solidFill>
            <a:srgbClr val="FFFFFF"/>
          </a:solidFill>
          <a:ln w="9525" cmpd="sng">
            <a:noFill/>
          </a:ln>
        </xdr:spPr>
        <xdr:txBody>
          <a:bodyPr vertOverflow="clip" wrap="square"/>
          <a:p>
            <a:pPr algn="ctr">
              <a:defRPr/>
            </a:pPr>
            <a:r>
              <a:rPr lang="en-US" cap="none" sz="800" b="1" i="0" u="none" baseline="0"/>
              <a:t>(0,5;-05)</a:t>
            </a:r>
          </a:p>
        </xdr:txBody>
      </xdr:sp>
      <xdr:sp>
        <xdr:nvSpPr>
          <xdr:cNvPr id="89" name="Line 206"/>
          <xdr:cNvSpPr>
            <a:spLocks/>
          </xdr:cNvSpPr>
        </xdr:nvSpPr>
        <xdr:spPr>
          <a:xfrm flipH="1">
            <a:off x="125" y="398"/>
            <a:ext cx="1" cy="193"/>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0" name="Line 207"/>
          <xdr:cNvSpPr>
            <a:spLocks/>
          </xdr:cNvSpPr>
        </xdr:nvSpPr>
        <xdr:spPr>
          <a:xfrm flipV="1">
            <a:off x="101" y="449"/>
            <a:ext cx="197" cy="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1" name="Line 208"/>
          <xdr:cNvSpPr>
            <a:spLocks/>
          </xdr:cNvSpPr>
        </xdr:nvSpPr>
        <xdr:spPr>
          <a:xfrm flipH="1">
            <a:off x="110" y="550"/>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209"/>
          <xdr:cNvSpPr>
            <a:spLocks/>
          </xdr:cNvSpPr>
        </xdr:nvSpPr>
        <xdr:spPr>
          <a:xfrm>
            <a:off x="127" y="550"/>
            <a:ext cx="9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210"/>
          <xdr:cNvSpPr>
            <a:spLocks/>
          </xdr:cNvSpPr>
        </xdr:nvSpPr>
        <xdr:spPr>
          <a:xfrm flipH="1">
            <a:off x="109" y="500"/>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TextBox 211"/>
          <xdr:cNvSpPr txBox="1">
            <a:spLocks noChangeArrowheads="1"/>
          </xdr:cNvSpPr>
        </xdr:nvSpPr>
        <xdr:spPr>
          <a:xfrm>
            <a:off x="157" y="558"/>
            <a:ext cx="33" cy="20"/>
          </a:xfrm>
          <a:prstGeom prst="rect">
            <a:avLst/>
          </a:prstGeom>
          <a:solidFill>
            <a:srgbClr val="FFFFFF"/>
          </a:solidFill>
          <a:ln w="9525" cmpd="sng">
            <a:noFill/>
          </a:ln>
        </xdr:spPr>
        <xdr:txBody>
          <a:bodyPr vertOverflow="clip" wrap="square"/>
          <a:p>
            <a:pPr algn="ctr">
              <a:defRPr/>
            </a:pPr>
            <a:r>
              <a:rPr lang="en-US" cap="none" sz="1200" b="0" i="1" u="none" baseline="0"/>
              <a:t>a</a:t>
            </a:r>
          </a:p>
        </xdr:txBody>
      </xdr:sp>
      <xdr:sp>
        <xdr:nvSpPr>
          <xdr:cNvPr id="95" name="TextBox 212"/>
          <xdr:cNvSpPr txBox="1">
            <a:spLocks noChangeArrowheads="1"/>
          </xdr:cNvSpPr>
        </xdr:nvSpPr>
        <xdr:spPr>
          <a:xfrm>
            <a:off x="231" y="488"/>
            <a:ext cx="33" cy="20"/>
          </a:xfrm>
          <a:prstGeom prst="rect">
            <a:avLst/>
          </a:prstGeom>
          <a:solidFill>
            <a:srgbClr val="FFFFFF"/>
          </a:solidFill>
          <a:ln w="9525" cmpd="sng">
            <a:noFill/>
          </a:ln>
        </xdr:spPr>
        <xdr:txBody>
          <a:bodyPr vertOverflow="clip" wrap="square"/>
          <a:p>
            <a:pPr algn="ctr">
              <a:defRPr/>
            </a:pPr>
            <a:r>
              <a:rPr lang="en-US" cap="none" sz="1200" b="0" i="1" u="none" baseline="0"/>
              <a:t>b</a:t>
            </a:r>
          </a:p>
        </xdr:txBody>
      </xdr:sp>
      <xdr:sp>
        <xdr:nvSpPr>
          <xdr:cNvPr id="96" name="TextBox 213"/>
          <xdr:cNvSpPr txBox="1">
            <a:spLocks noChangeArrowheads="1"/>
          </xdr:cNvSpPr>
        </xdr:nvSpPr>
        <xdr:spPr>
          <a:xfrm>
            <a:off x="147" y="477"/>
            <a:ext cx="33" cy="20"/>
          </a:xfrm>
          <a:prstGeom prst="rect">
            <a:avLst/>
          </a:prstGeom>
          <a:solidFill>
            <a:srgbClr val="FFFFFF"/>
          </a:solidFill>
          <a:ln w="9525" cmpd="sng">
            <a:noFill/>
          </a:ln>
        </xdr:spPr>
        <xdr:txBody>
          <a:bodyPr vertOverflow="clip" wrap="square"/>
          <a:p>
            <a:pPr algn="ctr">
              <a:defRPr/>
            </a:pPr>
            <a:r>
              <a:rPr lang="en-US" cap="none" sz="1200" b="0" i="1" u="none" baseline="0"/>
              <a:t>d</a:t>
            </a:r>
          </a:p>
        </xdr:txBody>
      </xdr:sp>
      <xdr:sp>
        <xdr:nvSpPr>
          <xdr:cNvPr id="97" name="TextBox 214"/>
          <xdr:cNvSpPr txBox="1">
            <a:spLocks noChangeArrowheads="1"/>
          </xdr:cNvSpPr>
        </xdr:nvSpPr>
        <xdr:spPr>
          <a:xfrm>
            <a:off x="251" y="419"/>
            <a:ext cx="33" cy="20"/>
          </a:xfrm>
          <a:prstGeom prst="rect">
            <a:avLst/>
          </a:prstGeom>
          <a:solidFill>
            <a:srgbClr val="FFFFFF"/>
          </a:solidFill>
          <a:ln w="9525" cmpd="sng">
            <a:noFill/>
          </a:ln>
        </xdr:spPr>
        <xdr:txBody>
          <a:bodyPr vertOverflow="clip" wrap="square"/>
          <a:p>
            <a:pPr algn="ctr">
              <a:defRPr/>
            </a:pPr>
            <a:r>
              <a:rPr lang="en-US" cap="none" sz="1200" b="0" i="1" u="none" baseline="0"/>
              <a:t>x</a:t>
            </a:r>
          </a:p>
        </xdr:txBody>
      </xdr:sp>
      <xdr:sp>
        <xdr:nvSpPr>
          <xdr:cNvPr id="98" name="Line 215"/>
          <xdr:cNvSpPr>
            <a:spLocks/>
          </xdr:cNvSpPr>
        </xdr:nvSpPr>
        <xdr:spPr>
          <a:xfrm>
            <a:off x="174" y="437"/>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216"/>
          <xdr:cNvSpPr>
            <a:spLocks/>
          </xdr:cNvSpPr>
        </xdr:nvSpPr>
        <xdr:spPr>
          <a:xfrm>
            <a:off x="225" y="43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TextBox 217"/>
          <xdr:cNvSpPr txBox="1">
            <a:spLocks noChangeArrowheads="1"/>
          </xdr:cNvSpPr>
        </xdr:nvSpPr>
        <xdr:spPr>
          <a:xfrm>
            <a:off x="163" y="408"/>
            <a:ext cx="23" cy="20"/>
          </a:xfrm>
          <a:prstGeom prst="rect">
            <a:avLst/>
          </a:prstGeom>
          <a:solidFill>
            <a:srgbClr val="FFFFFF"/>
          </a:solidFill>
          <a:ln w="9525" cmpd="sng">
            <a:noFill/>
          </a:ln>
        </xdr:spPr>
        <xdr:txBody>
          <a:bodyPr vertOverflow="clip" wrap="square"/>
          <a:p>
            <a:pPr algn="ctr">
              <a:defRPr/>
            </a:pPr>
            <a:r>
              <a:rPr lang="en-US" cap="none" sz="800" b="1" i="0" u="none" baseline="0"/>
              <a:t>0,5</a:t>
            </a:r>
          </a:p>
        </xdr:txBody>
      </xdr:sp>
      <xdr:sp>
        <xdr:nvSpPr>
          <xdr:cNvPr id="101" name="TextBox 218"/>
          <xdr:cNvSpPr txBox="1">
            <a:spLocks noChangeArrowheads="1"/>
          </xdr:cNvSpPr>
        </xdr:nvSpPr>
        <xdr:spPr>
          <a:xfrm>
            <a:off x="214" y="409"/>
            <a:ext cx="23" cy="20"/>
          </a:xfrm>
          <a:prstGeom prst="rect">
            <a:avLst/>
          </a:prstGeom>
          <a:solidFill>
            <a:srgbClr val="FFFFFF"/>
          </a:solidFill>
          <a:ln w="9525" cmpd="sng">
            <a:noFill/>
          </a:ln>
        </xdr:spPr>
        <xdr:txBody>
          <a:bodyPr vertOverflow="clip" wrap="square"/>
          <a:p>
            <a:pPr algn="ctr">
              <a:defRPr/>
            </a:pPr>
            <a:r>
              <a:rPr lang="en-US" cap="none" sz="800" b="1" i="0" u="none" baseline="0"/>
              <a:t>1,0</a:t>
            </a:r>
          </a:p>
        </xdr:txBody>
      </xdr:sp>
      <xdr:sp>
        <xdr:nvSpPr>
          <xdr:cNvPr id="102" name="TextBox 219"/>
          <xdr:cNvSpPr txBox="1">
            <a:spLocks noChangeArrowheads="1"/>
          </xdr:cNvSpPr>
        </xdr:nvSpPr>
        <xdr:spPr>
          <a:xfrm>
            <a:off x="98" y="423"/>
            <a:ext cx="23" cy="20"/>
          </a:xfrm>
          <a:prstGeom prst="rect">
            <a:avLst/>
          </a:prstGeom>
          <a:solidFill>
            <a:srgbClr val="FFFFFF"/>
          </a:solidFill>
          <a:ln w="9525" cmpd="sng">
            <a:noFill/>
          </a:ln>
        </xdr:spPr>
        <xdr:txBody>
          <a:bodyPr vertOverflow="clip" wrap="square"/>
          <a:p>
            <a:pPr algn="ctr">
              <a:defRPr/>
            </a:pPr>
            <a:r>
              <a:rPr lang="en-US" cap="none" sz="800" b="1" i="0" u="none" baseline="0"/>
              <a:t>0</a:t>
            </a:r>
          </a:p>
        </xdr:txBody>
      </xdr:sp>
      <xdr:sp>
        <xdr:nvSpPr>
          <xdr:cNvPr id="103" name="TextBox 220"/>
          <xdr:cNvSpPr txBox="1">
            <a:spLocks noChangeArrowheads="1"/>
          </xdr:cNvSpPr>
        </xdr:nvSpPr>
        <xdr:spPr>
          <a:xfrm>
            <a:off x="79" y="481"/>
            <a:ext cx="28" cy="18"/>
          </a:xfrm>
          <a:prstGeom prst="rect">
            <a:avLst/>
          </a:prstGeom>
          <a:solidFill>
            <a:srgbClr val="FFFFFF"/>
          </a:solidFill>
          <a:ln w="9525" cmpd="sng">
            <a:noFill/>
          </a:ln>
        </xdr:spPr>
        <xdr:txBody>
          <a:bodyPr vertOverflow="clip" wrap="square"/>
          <a:p>
            <a:pPr algn="ctr">
              <a:defRPr/>
            </a:pPr>
            <a:r>
              <a:rPr lang="en-US" cap="none" sz="800" b="1" i="0" u="none" baseline="0"/>
              <a:t>-0,5</a:t>
            </a:r>
          </a:p>
        </xdr:txBody>
      </xdr:sp>
      <xdr:sp>
        <xdr:nvSpPr>
          <xdr:cNvPr id="104" name="TextBox 221"/>
          <xdr:cNvSpPr txBox="1">
            <a:spLocks noChangeArrowheads="1"/>
          </xdr:cNvSpPr>
        </xdr:nvSpPr>
        <xdr:spPr>
          <a:xfrm>
            <a:off x="76" y="542"/>
            <a:ext cx="28" cy="18"/>
          </a:xfrm>
          <a:prstGeom prst="rect">
            <a:avLst/>
          </a:prstGeom>
          <a:solidFill>
            <a:srgbClr val="FFFFFF"/>
          </a:solidFill>
          <a:ln w="9525" cmpd="sng">
            <a:noFill/>
          </a:ln>
        </xdr:spPr>
        <xdr:txBody>
          <a:bodyPr vertOverflow="clip" wrap="square"/>
          <a:p>
            <a:pPr algn="ctr">
              <a:defRPr/>
            </a:pPr>
            <a:r>
              <a:rPr lang="en-US" cap="none" sz="800" b="1" i="0" u="none" baseline="0"/>
              <a:t>-1,0</a:t>
            </a:r>
          </a:p>
        </xdr:txBody>
      </xdr:sp>
      <xdr:sp>
        <xdr:nvSpPr>
          <xdr:cNvPr id="105" name="Line 222"/>
          <xdr:cNvSpPr>
            <a:spLocks/>
          </xdr:cNvSpPr>
        </xdr:nvSpPr>
        <xdr:spPr>
          <a:xfrm>
            <a:off x="226" y="451"/>
            <a:ext cx="0"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223"/>
          <xdr:cNvSpPr>
            <a:spLocks/>
          </xdr:cNvSpPr>
        </xdr:nvSpPr>
        <xdr:spPr>
          <a:xfrm flipV="1">
            <a:off x="126" y="450"/>
            <a:ext cx="100" cy="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TextBox 224"/>
          <xdr:cNvSpPr txBox="1">
            <a:spLocks noChangeArrowheads="1"/>
          </xdr:cNvSpPr>
        </xdr:nvSpPr>
        <xdr:spPr>
          <a:xfrm>
            <a:off x="71" y="354"/>
            <a:ext cx="250" cy="19"/>
          </a:xfrm>
          <a:prstGeom prst="rect">
            <a:avLst/>
          </a:prstGeom>
          <a:solidFill>
            <a:srgbClr val="FFFFFF"/>
          </a:solidFill>
          <a:ln w="9525" cmpd="sng">
            <a:noFill/>
          </a:ln>
        </xdr:spPr>
        <xdr:txBody>
          <a:bodyPr vertOverflow="clip" wrap="square"/>
          <a:p>
            <a:pPr algn="ctr">
              <a:defRPr/>
            </a:pPr>
            <a:r>
              <a:rPr lang="en-US" cap="none" sz="1000" b="1" i="0" u="sng" baseline="0">
                <a:latin typeface="Arial"/>
                <a:ea typeface="Arial"/>
                <a:cs typeface="Arial"/>
              </a:rPr>
              <a:t>Punto medio de un segmento de recta</a:t>
            </a:r>
          </a:p>
        </xdr:txBody>
      </xdr:sp>
      <xdr:sp>
        <xdr:nvSpPr>
          <xdr:cNvPr id="108" name="Line 225"/>
          <xdr:cNvSpPr>
            <a:spLocks/>
          </xdr:cNvSpPr>
        </xdr:nvSpPr>
        <xdr:spPr>
          <a:xfrm>
            <a:off x="174" y="452"/>
            <a:ext cx="0" cy="50"/>
          </a:xfrm>
          <a:prstGeom prst="line">
            <a:avLst/>
          </a:prstGeom>
          <a:noFill/>
          <a:ln w="9525" cmpd="sng">
            <a:solidFill>
              <a:srgbClr val="008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438150</xdr:colOff>
      <xdr:row>149</xdr:row>
      <xdr:rowOff>123825</xdr:rowOff>
    </xdr:from>
    <xdr:to>
      <xdr:col>2</xdr:col>
      <xdr:colOff>657225</xdr:colOff>
      <xdr:row>152</xdr:row>
      <xdr:rowOff>123825</xdr:rowOff>
    </xdr:to>
    <xdr:pic>
      <xdr:nvPicPr>
        <xdr:cNvPr id="109" name="Picture 226"/>
        <xdr:cNvPicPr preferRelativeResize="1">
          <a:picLocks noChangeAspect="1"/>
        </xdr:cNvPicPr>
      </xdr:nvPicPr>
      <xdr:blipFill>
        <a:blip r:embed="rId57"/>
        <a:stretch>
          <a:fillRect/>
        </a:stretch>
      </xdr:blipFill>
      <xdr:spPr>
        <a:xfrm>
          <a:off x="438150" y="24431625"/>
          <a:ext cx="1743075"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381000</xdr:colOff>
      <xdr:row>131</xdr:row>
      <xdr:rowOff>142875</xdr:rowOff>
    </xdr:from>
    <xdr:to>
      <xdr:col>2</xdr:col>
      <xdr:colOff>542925</xdr:colOff>
      <xdr:row>133</xdr:row>
      <xdr:rowOff>114300</xdr:rowOff>
    </xdr:to>
    <xdr:pic>
      <xdr:nvPicPr>
        <xdr:cNvPr id="110" name="Picture 227"/>
        <xdr:cNvPicPr preferRelativeResize="1">
          <a:picLocks noChangeAspect="1"/>
        </xdr:cNvPicPr>
      </xdr:nvPicPr>
      <xdr:blipFill>
        <a:blip r:embed="rId58"/>
        <a:stretch>
          <a:fillRect/>
        </a:stretch>
      </xdr:blipFill>
      <xdr:spPr>
        <a:xfrm>
          <a:off x="381000" y="21526500"/>
          <a:ext cx="1685925" cy="29527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180975</xdr:colOff>
      <xdr:row>885</xdr:row>
      <xdr:rowOff>47625</xdr:rowOff>
    </xdr:from>
    <xdr:to>
      <xdr:col>2</xdr:col>
      <xdr:colOff>638175</xdr:colOff>
      <xdr:row>886</xdr:row>
      <xdr:rowOff>85725</xdr:rowOff>
    </xdr:to>
    <xdr:pic>
      <xdr:nvPicPr>
        <xdr:cNvPr id="111" name="Picture 229"/>
        <xdr:cNvPicPr preferRelativeResize="1">
          <a:picLocks noChangeAspect="1"/>
        </xdr:cNvPicPr>
      </xdr:nvPicPr>
      <xdr:blipFill>
        <a:blip r:embed="rId59"/>
        <a:stretch>
          <a:fillRect/>
        </a:stretch>
      </xdr:blipFill>
      <xdr:spPr>
        <a:xfrm>
          <a:off x="1704975" y="144560925"/>
          <a:ext cx="457200" cy="20002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38100</xdr:colOff>
      <xdr:row>885</xdr:row>
      <xdr:rowOff>57150</xdr:rowOff>
    </xdr:from>
    <xdr:to>
      <xdr:col>3</xdr:col>
      <xdr:colOff>628650</xdr:colOff>
      <xdr:row>886</xdr:row>
      <xdr:rowOff>114300</xdr:rowOff>
    </xdr:to>
    <xdr:pic>
      <xdr:nvPicPr>
        <xdr:cNvPr id="112" name="Picture 230"/>
        <xdr:cNvPicPr preferRelativeResize="1">
          <a:picLocks noChangeAspect="1"/>
        </xdr:cNvPicPr>
      </xdr:nvPicPr>
      <xdr:blipFill>
        <a:blip r:embed="rId60"/>
        <a:stretch>
          <a:fillRect/>
        </a:stretch>
      </xdr:blipFill>
      <xdr:spPr>
        <a:xfrm>
          <a:off x="2324100" y="144570450"/>
          <a:ext cx="590550"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885</xdr:row>
      <xdr:rowOff>57150</xdr:rowOff>
    </xdr:from>
    <xdr:to>
      <xdr:col>4</xdr:col>
      <xdr:colOff>628650</xdr:colOff>
      <xdr:row>886</xdr:row>
      <xdr:rowOff>114300</xdr:rowOff>
    </xdr:to>
    <xdr:pic>
      <xdr:nvPicPr>
        <xdr:cNvPr id="113" name="Picture 231"/>
        <xdr:cNvPicPr preferRelativeResize="1">
          <a:picLocks noChangeAspect="1"/>
        </xdr:cNvPicPr>
      </xdr:nvPicPr>
      <xdr:blipFill>
        <a:blip r:embed="rId61"/>
        <a:stretch>
          <a:fillRect/>
        </a:stretch>
      </xdr:blipFill>
      <xdr:spPr>
        <a:xfrm>
          <a:off x="3086100" y="144570450"/>
          <a:ext cx="590550" cy="219075"/>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38100</xdr:colOff>
      <xdr:row>885</xdr:row>
      <xdr:rowOff>57150</xdr:rowOff>
    </xdr:from>
    <xdr:to>
      <xdr:col>5</xdr:col>
      <xdr:colOff>714375</xdr:colOff>
      <xdr:row>886</xdr:row>
      <xdr:rowOff>114300</xdr:rowOff>
    </xdr:to>
    <xdr:pic>
      <xdr:nvPicPr>
        <xdr:cNvPr id="114" name="Picture 232"/>
        <xdr:cNvPicPr preferRelativeResize="1">
          <a:picLocks noChangeAspect="1"/>
        </xdr:cNvPicPr>
      </xdr:nvPicPr>
      <xdr:blipFill>
        <a:blip r:embed="rId62"/>
        <a:stretch>
          <a:fillRect/>
        </a:stretch>
      </xdr:blipFill>
      <xdr:spPr>
        <a:xfrm>
          <a:off x="3848100" y="144570450"/>
          <a:ext cx="67627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0</xdr:colOff>
      <xdr:row>285</xdr:row>
      <xdr:rowOff>0</xdr:rowOff>
    </xdr:from>
    <xdr:to>
      <xdr:col>2</xdr:col>
      <xdr:colOff>647700</xdr:colOff>
      <xdr:row>286</xdr:row>
      <xdr:rowOff>66675</xdr:rowOff>
    </xdr:to>
    <xdr:pic>
      <xdr:nvPicPr>
        <xdr:cNvPr id="115" name="Picture 238"/>
        <xdr:cNvPicPr preferRelativeResize="1">
          <a:picLocks noChangeAspect="1"/>
        </xdr:cNvPicPr>
      </xdr:nvPicPr>
      <xdr:blipFill>
        <a:blip r:embed="rId63"/>
        <a:stretch>
          <a:fillRect/>
        </a:stretch>
      </xdr:blipFill>
      <xdr:spPr>
        <a:xfrm>
          <a:off x="1524000" y="46491525"/>
          <a:ext cx="647700" cy="228600"/>
        </a:xfrm>
        <a:prstGeom prst="rect">
          <a:avLst/>
        </a:prstGeom>
        <a:solidFill>
          <a:srgbClr val="FFFF00"/>
        </a:solidFill>
        <a:ln w="9525" cmpd="sng">
          <a:solidFill>
            <a:srgbClr val="FF00FF"/>
          </a:solidFill>
          <a:headEnd type="none"/>
          <a:tailEnd type="none"/>
        </a:ln>
      </xdr:spPr>
    </xdr:pic>
    <xdr:clientData/>
  </xdr:twoCellAnchor>
  <xdr:twoCellAnchor>
    <xdr:from>
      <xdr:col>2</xdr:col>
      <xdr:colOff>409575</xdr:colOff>
      <xdr:row>287</xdr:row>
      <xdr:rowOff>142875</xdr:rowOff>
    </xdr:from>
    <xdr:to>
      <xdr:col>7</xdr:col>
      <xdr:colOff>704850</xdr:colOff>
      <xdr:row>306</xdr:row>
      <xdr:rowOff>114300</xdr:rowOff>
    </xdr:to>
    <xdr:graphicFrame>
      <xdr:nvGraphicFramePr>
        <xdr:cNvPr id="116" name="Chart 239"/>
        <xdr:cNvGraphicFramePr/>
      </xdr:nvGraphicFramePr>
      <xdr:xfrm>
        <a:off x="1933575" y="46958250"/>
        <a:ext cx="4105275" cy="3048000"/>
      </xdr:xfrm>
      <a:graphic>
        <a:graphicData uri="http://schemas.openxmlformats.org/drawingml/2006/chart">
          <c:chart xmlns:c="http://schemas.openxmlformats.org/drawingml/2006/chart" r:id="rId64"/>
        </a:graphicData>
      </a:graphic>
    </xdr:graphicFrame>
    <xdr:clientData/>
  </xdr:twoCellAnchor>
  <xdr:twoCellAnchor editAs="oneCell">
    <xdr:from>
      <xdr:col>2</xdr:col>
      <xdr:colOff>0</xdr:colOff>
      <xdr:row>367</xdr:row>
      <xdr:rowOff>85725</xdr:rowOff>
    </xdr:from>
    <xdr:to>
      <xdr:col>3</xdr:col>
      <xdr:colOff>438150</xdr:colOff>
      <xdr:row>368</xdr:row>
      <xdr:rowOff>152400</xdr:rowOff>
    </xdr:to>
    <xdr:pic>
      <xdr:nvPicPr>
        <xdr:cNvPr id="117" name="Picture 241"/>
        <xdr:cNvPicPr preferRelativeResize="1">
          <a:picLocks noChangeAspect="1"/>
        </xdr:cNvPicPr>
      </xdr:nvPicPr>
      <xdr:blipFill>
        <a:blip r:embed="rId65"/>
        <a:stretch>
          <a:fillRect/>
        </a:stretch>
      </xdr:blipFill>
      <xdr:spPr>
        <a:xfrm>
          <a:off x="1524000" y="59969400"/>
          <a:ext cx="1200150"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209550</xdr:colOff>
      <xdr:row>342</xdr:row>
      <xdr:rowOff>19050</xdr:rowOff>
    </xdr:from>
    <xdr:to>
      <xdr:col>5</xdr:col>
      <xdr:colOff>180975</xdr:colOff>
      <xdr:row>344</xdr:row>
      <xdr:rowOff>152400</xdr:rowOff>
    </xdr:to>
    <xdr:pic>
      <xdr:nvPicPr>
        <xdr:cNvPr id="118" name="Picture 242"/>
        <xdr:cNvPicPr preferRelativeResize="1">
          <a:picLocks noChangeAspect="1"/>
        </xdr:cNvPicPr>
      </xdr:nvPicPr>
      <xdr:blipFill>
        <a:blip r:embed="rId66"/>
        <a:stretch>
          <a:fillRect/>
        </a:stretch>
      </xdr:blipFill>
      <xdr:spPr>
        <a:xfrm>
          <a:off x="1733550" y="55797450"/>
          <a:ext cx="2257425" cy="457200"/>
        </a:xfrm>
        <a:prstGeom prst="rect">
          <a:avLst/>
        </a:prstGeom>
        <a:solidFill>
          <a:srgbClr val="FFCC99"/>
        </a:solidFill>
        <a:ln w="9525" cmpd="sng">
          <a:solidFill>
            <a:srgbClr val="FF00FF"/>
          </a:solidFill>
          <a:headEnd type="none"/>
          <a:tailEnd type="none"/>
        </a:ln>
      </xdr:spPr>
    </xdr:pic>
    <xdr:clientData/>
  </xdr:twoCellAnchor>
  <xdr:twoCellAnchor editAs="oneCell">
    <xdr:from>
      <xdr:col>6</xdr:col>
      <xdr:colOff>47625</xdr:colOff>
      <xdr:row>341</xdr:row>
      <xdr:rowOff>142875</xdr:rowOff>
    </xdr:from>
    <xdr:to>
      <xdr:col>8</xdr:col>
      <xdr:colOff>723900</xdr:colOff>
      <xdr:row>344</xdr:row>
      <xdr:rowOff>114300</xdr:rowOff>
    </xdr:to>
    <xdr:pic>
      <xdr:nvPicPr>
        <xdr:cNvPr id="119" name="Picture 243"/>
        <xdr:cNvPicPr preferRelativeResize="1">
          <a:picLocks noChangeAspect="1"/>
        </xdr:cNvPicPr>
      </xdr:nvPicPr>
      <xdr:blipFill>
        <a:blip r:embed="rId67"/>
        <a:stretch>
          <a:fillRect/>
        </a:stretch>
      </xdr:blipFill>
      <xdr:spPr>
        <a:xfrm>
          <a:off x="4619625" y="55759350"/>
          <a:ext cx="2200275"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0</xdr:colOff>
      <xdr:row>340</xdr:row>
      <xdr:rowOff>0</xdr:rowOff>
    </xdr:from>
    <xdr:to>
      <xdr:col>5</xdr:col>
      <xdr:colOff>371475</xdr:colOff>
      <xdr:row>341</xdr:row>
      <xdr:rowOff>66675</xdr:rowOff>
    </xdr:to>
    <xdr:pic>
      <xdr:nvPicPr>
        <xdr:cNvPr id="120" name="Picture 244"/>
        <xdr:cNvPicPr preferRelativeResize="1">
          <a:picLocks noChangeAspect="1"/>
        </xdr:cNvPicPr>
      </xdr:nvPicPr>
      <xdr:blipFill>
        <a:blip r:embed="rId68"/>
        <a:stretch>
          <a:fillRect/>
        </a:stretch>
      </xdr:blipFill>
      <xdr:spPr>
        <a:xfrm>
          <a:off x="2286000" y="55454550"/>
          <a:ext cx="189547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323850</xdr:colOff>
      <xdr:row>398</xdr:row>
      <xdr:rowOff>95250</xdr:rowOff>
    </xdr:from>
    <xdr:to>
      <xdr:col>4</xdr:col>
      <xdr:colOff>571500</xdr:colOff>
      <xdr:row>400</xdr:row>
      <xdr:rowOff>0</xdr:rowOff>
    </xdr:to>
    <xdr:pic>
      <xdr:nvPicPr>
        <xdr:cNvPr id="121" name="Picture 245"/>
        <xdr:cNvPicPr preferRelativeResize="1">
          <a:picLocks noChangeAspect="1"/>
        </xdr:cNvPicPr>
      </xdr:nvPicPr>
      <xdr:blipFill>
        <a:blip r:embed="rId69"/>
        <a:stretch>
          <a:fillRect/>
        </a:stretch>
      </xdr:blipFill>
      <xdr:spPr>
        <a:xfrm>
          <a:off x="1847850" y="65055750"/>
          <a:ext cx="1771650"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323850</xdr:colOff>
      <xdr:row>400</xdr:row>
      <xdr:rowOff>66675</xdr:rowOff>
    </xdr:from>
    <xdr:to>
      <xdr:col>4</xdr:col>
      <xdr:colOff>466725</xdr:colOff>
      <xdr:row>403</xdr:row>
      <xdr:rowOff>38100</xdr:rowOff>
    </xdr:to>
    <xdr:pic>
      <xdr:nvPicPr>
        <xdr:cNvPr id="122" name="Picture 246"/>
        <xdr:cNvPicPr preferRelativeResize="1">
          <a:picLocks noChangeAspect="1"/>
        </xdr:cNvPicPr>
      </xdr:nvPicPr>
      <xdr:blipFill>
        <a:blip r:embed="rId70"/>
        <a:stretch>
          <a:fillRect/>
        </a:stretch>
      </xdr:blipFill>
      <xdr:spPr>
        <a:xfrm>
          <a:off x="1847850" y="65351025"/>
          <a:ext cx="1666875"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0</xdr:colOff>
      <xdr:row>400</xdr:row>
      <xdr:rowOff>0</xdr:rowOff>
    </xdr:from>
    <xdr:to>
      <xdr:col>7</xdr:col>
      <xdr:colOff>142875</xdr:colOff>
      <xdr:row>402</xdr:row>
      <xdr:rowOff>133350</xdr:rowOff>
    </xdr:to>
    <xdr:pic>
      <xdr:nvPicPr>
        <xdr:cNvPr id="123" name="Picture 247"/>
        <xdr:cNvPicPr preferRelativeResize="1">
          <a:picLocks noChangeAspect="1"/>
        </xdr:cNvPicPr>
      </xdr:nvPicPr>
      <xdr:blipFill>
        <a:blip r:embed="rId71"/>
        <a:stretch>
          <a:fillRect/>
        </a:stretch>
      </xdr:blipFill>
      <xdr:spPr>
        <a:xfrm>
          <a:off x="3810000" y="65284350"/>
          <a:ext cx="1666875" cy="457200"/>
        </a:xfrm>
        <a:prstGeom prst="rect">
          <a:avLst/>
        </a:prstGeom>
        <a:solidFill>
          <a:srgbClr val="CCFFFF"/>
        </a:solidFill>
        <a:ln w="9525" cmpd="sng">
          <a:solidFill>
            <a:srgbClr val="FF00FF"/>
          </a:solidFill>
          <a:headEnd type="none"/>
          <a:tailEnd type="none"/>
        </a:ln>
      </xdr:spPr>
    </xdr:pic>
    <xdr:clientData/>
  </xdr:twoCellAnchor>
  <xdr:twoCellAnchor>
    <xdr:from>
      <xdr:col>2</xdr:col>
      <xdr:colOff>428625</xdr:colOff>
      <xdr:row>433</xdr:row>
      <xdr:rowOff>9525</xdr:rowOff>
    </xdr:from>
    <xdr:to>
      <xdr:col>6</xdr:col>
      <xdr:colOff>676275</xdr:colOff>
      <xdr:row>447</xdr:row>
      <xdr:rowOff>66675</xdr:rowOff>
    </xdr:to>
    <xdr:graphicFrame>
      <xdr:nvGraphicFramePr>
        <xdr:cNvPr id="124" name="Chart 248"/>
        <xdr:cNvGraphicFramePr/>
      </xdr:nvGraphicFramePr>
      <xdr:xfrm>
        <a:off x="1952625" y="70694550"/>
        <a:ext cx="3295650" cy="2381250"/>
      </xdr:xfrm>
      <a:graphic>
        <a:graphicData uri="http://schemas.openxmlformats.org/drawingml/2006/chart">
          <c:chart xmlns:c="http://schemas.openxmlformats.org/drawingml/2006/chart" r:id="rId72"/>
        </a:graphicData>
      </a:graphic>
    </xdr:graphicFrame>
    <xdr:clientData/>
  </xdr:twoCellAnchor>
  <xdr:twoCellAnchor editAs="oneCell">
    <xdr:from>
      <xdr:col>1</xdr:col>
      <xdr:colOff>171450</xdr:colOff>
      <xdr:row>423</xdr:row>
      <xdr:rowOff>95250</xdr:rowOff>
    </xdr:from>
    <xdr:to>
      <xdr:col>2</xdr:col>
      <xdr:colOff>752475</xdr:colOff>
      <xdr:row>425</xdr:row>
      <xdr:rowOff>0</xdr:rowOff>
    </xdr:to>
    <xdr:pic>
      <xdr:nvPicPr>
        <xdr:cNvPr id="125" name="Picture 249"/>
        <xdr:cNvPicPr preferRelativeResize="1">
          <a:picLocks noChangeAspect="1"/>
        </xdr:cNvPicPr>
      </xdr:nvPicPr>
      <xdr:blipFill>
        <a:blip r:embed="rId73"/>
        <a:stretch>
          <a:fillRect/>
        </a:stretch>
      </xdr:blipFill>
      <xdr:spPr>
        <a:xfrm>
          <a:off x="933450" y="69161025"/>
          <a:ext cx="1343025" cy="228600"/>
        </a:xfrm>
        <a:prstGeom prst="rect">
          <a:avLst/>
        </a:prstGeom>
        <a:solidFill>
          <a:srgbClr val="99CCFF"/>
        </a:solidFill>
        <a:ln w="9525" cmpd="sng">
          <a:solidFill>
            <a:srgbClr val="FF00FF"/>
          </a:solidFill>
          <a:headEnd type="none"/>
          <a:tailEnd type="none"/>
        </a:ln>
      </xdr:spPr>
    </xdr:pic>
    <xdr:clientData/>
  </xdr:twoCellAnchor>
  <xdr:twoCellAnchor editAs="oneCell">
    <xdr:from>
      <xdr:col>3</xdr:col>
      <xdr:colOff>114300</xdr:colOff>
      <xdr:row>424</xdr:row>
      <xdr:rowOff>104775</xdr:rowOff>
    </xdr:from>
    <xdr:to>
      <xdr:col>5</xdr:col>
      <xdr:colOff>619125</xdr:colOff>
      <xdr:row>426</xdr:row>
      <xdr:rowOff>9525</xdr:rowOff>
    </xdr:to>
    <xdr:pic>
      <xdr:nvPicPr>
        <xdr:cNvPr id="126" name="Picture 250"/>
        <xdr:cNvPicPr preferRelativeResize="1">
          <a:picLocks noChangeAspect="1"/>
        </xdr:cNvPicPr>
      </xdr:nvPicPr>
      <xdr:blipFill>
        <a:blip r:embed="rId74"/>
        <a:stretch>
          <a:fillRect/>
        </a:stretch>
      </xdr:blipFill>
      <xdr:spPr>
        <a:xfrm>
          <a:off x="2400300" y="69332475"/>
          <a:ext cx="202882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0</xdr:colOff>
      <xdr:row>426</xdr:row>
      <xdr:rowOff>85725</xdr:rowOff>
    </xdr:from>
    <xdr:to>
      <xdr:col>5</xdr:col>
      <xdr:colOff>733425</xdr:colOff>
      <xdr:row>429</xdr:row>
      <xdr:rowOff>57150</xdr:rowOff>
    </xdr:to>
    <xdr:pic>
      <xdr:nvPicPr>
        <xdr:cNvPr id="127" name="Picture 251"/>
        <xdr:cNvPicPr preferRelativeResize="1">
          <a:picLocks noChangeAspect="1"/>
        </xdr:cNvPicPr>
      </xdr:nvPicPr>
      <xdr:blipFill>
        <a:blip r:embed="rId75"/>
        <a:stretch>
          <a:fillRect/>
        </a:stretch>
      </xdr:blipFill>
      <xdr:spPr>
        <a:xfrm>
          <a:off x="2286000" y="69637275"/>
          <a:ext cx="2257425"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0</xdr:colOff>
      <xdr:row>451</xdr:row>
      <xdr:rowOff>0</xdr:rowOff>
    </xdr:from>
    <xdr:to>
      <xdr:col>2</xdr:col>
      <xdr:colOff>514350</xdr:colOff>
      <xdr:row>452</xdr:row>
      <xdr:rowOff>66675</xdr:rowOff>
    </xdr:to>
    <xdr:pic>
      <xdr:nvPicPr>
        <xdr:cNvPr id="128" name="Picture 252"/>
        <xdr:cNvPicPr preferRelativeResize="1">
          <a:picLocks noChangeAspect="1"/>
        </xdr:cNvPicPr>
      </xdr:nvPicPr>
      <xdr:blipFill>
        <a:blip r:embed="rId76"/>
        <a:stretch>
          <a:fillRect/>
        </a:stretch>
      </xdr:blipFill>
      <xdr:spPr>
        <a:xfrm>
          <a:off x="762000" y="73656825"/>
          <a:ext cx="127635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161925</xdr:colOff>
      <xdr:row>453</xdr:row>
      <xdr:rowOff>123825</xdr:rowOff>
    </xdr:from>
    <xdr:to>
      <xdr:col>4</xdr:col>
      <xdr:colOff>590550</xdr:colOff>
      <xdr:row>455</xdr:row>
      <xdr:rowOff>28575</xdr:rowOff>
    </xdr:to>
    <xdr:pic>
      <xdr:nvPicPr>
        <xdr:cNvPr id="129" name="Picture 253"/>
        <xdr:cNvPicPr preferRelativeResize="1">
          <a:picLocks noChangeAspect="1"/>
        </xdr:cNvPicPr>
      </xdr:nvPicPr>
      <xdr:blipFill>
        <a:blip r:embed="rId77"/>
        <a:stretch>
          <a:fillRect/>
        </a:stretch>
      </xdr:blipFill>
      <xdr:spPr>
        <a:xfrm>
          <a:off x="1685925" y="74104500"/>
          <a:ext cx="1952625" cy="228600"/>
        </a:xfrm>
        <a:prstGeom prst="rect">
          <a:avLst/>
        </a:prstGeom>
        <a:solidFill>
          <a:srgbClr val="FFCC99"/>
        </a:solidFill>
        <a:ln w="9525" cmpd="sng">
          <a:solidFill>
            <a:srgbClr val="FF00FF"/>
          </a:solidFill>
          <a:headEnd type="none"/>
          <a:tailEnd type="none"/>
        </a:ln>
      </xdr:spPr>
    </xdr:pic>
    <xdr:clientData/>
  </xdr:twoCellAnchor>
  <xdr:twoCellAnchor>
    <xdr:from>
      <xdr:col>3</xdr:col>
      <xdr:colOff>19050</xdr:colOff>
      <xdr:row>506</xdr:row>
      <xdr:rowOff>76200</xdr:rowOff>
    </xdr:from>
    <xdr:to>
      <xdr:col>8</xdr:col>
      <xdr:colOff>76200</xdr:colOff>
      <xdr:row>525</xdr:row>
      <xdr:rowOff>104775</xdr:rowOff>
    </xdr:to>
    <xdr:graphicFrame>
      <xdr:nvGraphicFramePr>
        <xdr:cNvPr id="130" name="Chart 255"/>
        <xdr:cNvGraphicFramePr/>
      </xdr:nvGraphicFramePr>
      <xdr:xfrm>
        <a:off x="2305050" y="82753200"/>
        <a:ext cx="3867150" cy="3162300"/>
      </xdr:xfrm>
      <a:graphic>
        <a:graphicData uri="http://schemas.openxmlformats.org/drawingml/2006/chart">
          <c:chart xmlns:c="http://schemas.openxmlformats.org/drawingml/2006/chart" r:id="rId78"/>
        </a:graphicData>
      </a:graphic>
    </xdr:graphicFrame>
    <xdr:clientData/>
  </xdr:twoCellAnchor>
  <xdr:twoCellAnchor>
    <xdr:from>
      <xdr:col>8</xdr:col>
      <xdr:colOff>476250</xdr:colOff>
      <xdr:row>507</xdr:row>
      <xdr:rowOff>104775</xdr:rowOff>
    </xdr:from>
    <xdr:to>
      <xdr:col>11</xdr:col>
      <xdr:colOff>304800</xdr:colOff>
      <xdr:row>513</xdr:row>
      <xdr:rowOff>19050</xdr:rowOff>
    </xdr:to>
    <xdr:sp>
      <xdr:nvSpPr>
        <xdr:cNvPr id="131" name="TextBox 256"/>
        <xdr:cNvSpPr txBox="1">
          <a:spLocks noChangeArrowheads="1"/>
        </xdr:cNvSpPr>
      </xdr:nvSpPr>
      <xdr:spPr>
        <a:xfrm>
          <a:off x="6572250" y="82991325"/>
          <a:ext cx="21145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Nota:
En estas funciones se tiene que editar el gráfico y unir los puntos manualmente con la herramienta para dibujar.</a:t>
          </a:r>
        </a:p>
      </xdr:txBody>
    </xdr:sp>
    <xdr:clientData/>
  </xdr:twoCellAnchor>
  <xdr:twoCellAnchor editAs="oneCell">
    <xdr:from>
      <xdr:col>1</xdr:col>
      <xdr:colOff>85725</xdr:colOff>
      <xdr:row>602</xdr:row>
      <xdr:rowOff>95250</xdr:rowOff>
    </xdr:from>
    <xdr:to>
      <xdr:col>3</xdr:col>
      <xdr:colOff>133350</xdr:colOff>
      <xdr:row>605</xdr:row>
      <xdr:rowOff>0</xdr:rowOff>
    </xdr:to>
    <xdr:pic>
      <xdr:nvPicPr>
        <xdr:cNvPr id="132" name="Picture 264"/>
        <xdr:cNvPicPr preferRelativeResize="1">
          <a:picLocks noChangeAspect="1"/>
        </xdr:cNvPicPr>
      </xdr:nvPicPr>
      <xdr:blipFill>
        <a:blip r:embed="rId79"/>
        <a:stretch>
          <a:fillRect/>
        </a:stretch>
      </xdr:blipFill>
      <xdr:spPr>
        <a:xfrm>
          <a:off x="847725" y="98545650"/>
          <a:ext cx="1571625" cy="390525"/>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85725</xdr:colOff>
      <xdr:row>612</xdr:row>
      <xdr:rowOff>19050</xdr:rowOff>
    </xdr:from>
    <xdr:to>
      <xdr:col>5</xdr:col>
      <xdr:colOff>104775</xdr:colOff>
      <xdr:row>613</xdr:row>
      <xdr:rowOff>57150</xdr:rowOff>
    </xdr:to>
    <xdr:pic>
      <xdr:nvPicPr>
        <xdr:cNvPr id="133" name="Picture 265"/>
        <xdr:cNvPicPr preferRelativeResize="1">
          <a:picLocks noChangeAspect="1"/>
        </xdr:cNvPicPr>
      </xdr:nvPicPr>
      <xdr:blipFill>
        <a:blip r:embed="rId80"/>
        <a:stretch>
          <a:fillRect/>
        </a:stretch>
      </xdr:blipFill>
      <xdr:spPr>
        <a:xfrm>
          <a:off x="3133725" y="100088700"/>
          <a:ext cx="781050" cy="200025"/>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152400</xdr:colOff>
      <xdr:row>606</xdr:row>
      <xdr:rowOff>85725</xdr:rowOff>
    </xdr:from>
    <xdr:to>
      <xdr:col>7</xdr:col>
      <xdr:colOff>85725</xdr:colOff>
      <xdr:row>609</xdr:row>
      <xdr:rowOff>19050</xdr:rowOff>
    </xdr:to>
    <xdr:pic>
      <xdr:nvPicPr>
        <xdr:cNvPr id="134" name="Picture 267"/>
        <xdr:cNvPicPr preferRelativeResize="1">
          <a:picLocks noChangeAspect="1"/>
        </xdr:cNvPicPr>
      </xdr:nvPicPr>
      <xdr:blipFill>
        <a:blip r:embed="rId81"/>
        <a:stretch>
          <a:fillRect/>
        </a:stretch>
      </xdr:blipFill>
      <xdr:spPr>
        <a:xfrm>
          <a:off x="3962400" y="99183825"/>
          <a:ext cx="1457325" cy="419100"/>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114300</xdr:colOff>
      <xdr:row>632</xdr:row>
      <xdr:rowOff>85725</xdr:rowOff>
    </xdr:from>
    <xdr:to>
      <xdr:col>3</xdr:col>
      <xdr:colOff>161925</xdr:colOff>
      <xdr:row>634</xdr:row>
      <xdr:rowOff>152400</xdr:rowOff>
    </xdr:to>
    <xdr:pic>
      <xdr:nvPicPr>
        <xdr:cNvPr id="135" name="Picture 268"/>
        <xdr:cNvPicPr preferRelativeResize="1">
          <a:picLocks noChangeAspect="1"/>
        </xdr:cNvPicPr>
      </xdr:nvPicPr>
      <xdr:blipFill>
        <a:blip r:embed="rId82"/>
        <a:stretch>
          <a:fillRect/>
        </a:stretch>
      </xdr:blipFill>
      <xdr:spPr>
        <a:xfrm>
          <a:off x="876300" y="103412925"/>
          <a:ext cx="1571625" cy="390525"/>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0</xdr:colOff>
      <xdr:row>643</xdr:row>
      <xdr:rowOff>0</xdr:rowOff>
    </xdr:from>
    <xdr:to>
      <xdr:col>5</xdr:col>
      <xdr:colOff>9525</xdr:colOff>
      <xdr:row>644</xdr:row>
      <xdr:rowOff>38100</xdr:rowOff>
    </xdr:to>
    <xdr:pic>
      <xdr:nvPicPr>
        <xdr:cNvPr id="136" name="Picture 269"/>
        <xdr:cNvPicPr preferRelativeResize="1">
          <a:picLocks noChangeAspect="1"/>
        </xdr:cNvPicPr>
      </xdr:nvPicPr>
      <xdr:blipFill>
        <a:blip r:embed="rId83"/>
        <a:stretch>
          <a:fillRect/>
        </a:stretch>
      </xdr:blipFill>
      <xdr:spPr>
        <a:xfrm>
          <a:off x="3048000" y="105108375"/>
          <a:ext cx="771525" cy="20002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114300</xdr:colOff>
      <xdr:row>665</xdr:row>
      <xdr:rowOff>57150</xdr:rowOff>
    </xdr:from>
    <xdr:to>
      <xdr:col>3</xdr:col>
      <xdr:colOff>161925</xdr:colOff>
      <xdr:row>667</xdr:row>
      <xdr:rowOff>123825</xdr:rowOff>
    </xdr:to>
    <xdr:pic>
      <xdr:nvPicPr>
        <xdr:cNvPr id="137" name="Picture 270"/>
        <xdr:cNvPicPr preferRelativeResize="1">
          <a:picLocks noChangeAspect="1"/>
        </xdr:cNvPicPr>
      </xdr:nvPicPr>
      <xdr:blipFill>
        <a:blip r:embed="rId84"/>
        <a:stretch>
          <a:fillRect/>
        </a:stretch>
      </xdr:blipFill>
      <xdr:spPr>
        <a:xfrm>
          <a:off x="876300" y="108746925"/>
          <a:ext cx="1571625" cy="390525"/>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19050</xdr:colOff>
      <xdr:row>699</xdr:row>
      <xdr:rowOff>104775</xdr:rowOff>
    </xdr:from>
    <xdr:to>
      <xdr:col>3</xdr:col>
      <xdr:colOff>66675</xdr:colOff>
      <xdr:row>702</xdr:row>
      <xdr:rowOff>9525</xdr:rowOff>
    </xdr:to>
    <xdr:pic>
      <xdr:nvPicPr>
        <xdr:cNvPr id="138" name="Picture 271"/>
        <xdr:cNvPicPr preferRelativeResize="1">
          <a:picLocks noChangeAspect="1"/>
        </xdr:cNvPicPr>
      </xdr:nvPicPr>
      <xdr:blipFill>
        <a:blip r:embed="rId85"/>
        <a:stretch>
          <a:fillRect/>
        </a:stretch>
      </xdr:blipFill>
      <xdr:spPr>
        <a:xfrm>
          <a:off x="781050" y="114319050"/>
          <a:ext cx="1571625" cy="39052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0</xdr:colOff>
      <xdr:row>712</xdr:row>
      <xdr:rowOff>0</xdr:rowOff>
    </xdr:from>
    <xdr:to>
      <xdr:col>4</xdr:col>
      <xdr:colOff>561975</xdr:colOff>
      <xdr:row>714</xdr:row>
      <xdr:rowOff>85725</xdr:rowOff>
    </xdr:to>
    <xdr:pic>
      <xdr:nvPicPr>
        <xdr:cNvPr id="139" name="Picture 272"/>
        <xdr:cNvPicPr preferRelativeResize="1">
          <a:picLocks noChangeAspect="1"/>
        </xdr:cNvPicPr>
      </xdr:nvPicPr>
      <xdr:blipFill>
        <a:blip r:embed="rId86"/>
        <a:stretch>
          <a:fillRect/>
        </a:stretch>
      </xdr:blipFill>
      <xdr:spPr>
        <a:xfrm>
          <a:off x="3048000" y="116319300"/>
          <a:ext cx="561975" cy="40957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238125</xdr:colOff>
      <xdr:row>702</xdr:row>
      <xdr:rowOff>152400</xdr:rowOff>
    </xdr:from>
    <xdr:to>
      <xdr:col>6</xdr:col>
      <xdr:colOff>619125</xdr:colOff>
      <xdr:row>706</xdr:row>
      <xdr:rowOff>152400</xdr:rowOff>
    </xdr:to>
    <xdr:pic>
      <xdr:nvPicPr>
        <xdr:cNvPr id="140" name="Picture 273"/>
        <xdr:cNvPicPr preferRelativeResize="1">
          <a:picLocks noChangeAspect="1"/>
        </xdr:cNvPicPr>
      </xdr:nvPicPr>
      <xdr:blipFill>
        <a:blip r:embed="rId87"/>
        <a:stretch>
          <a:fillRect/>
        </a:stretch>
      </xdr:blipFill>
      <xdr:spPr>
        <a:xfrm>
          <a:off x="1762125" y="114852450"/>
          <a:ext cx="3429000" cy="6477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38100</xdr:colOff>
      <xdr:row>734</xdr:row>
      <xdr:rowOff>66675</xdr:rowOff>
    </xdr:from>
    <xdr:to>
      <xdr:col>3</xdr:col>
      <xdr:colOff>85725</xdr:colOff>
      <xdr:row>736</xdr:row>
      <xdr:rowOff>133350</xdr:rowOff>
    </xdr:to>
    <xdr:pic>
      <xdr:nvPicPr>
        <xdr:cNvPr id="141" name="Picture 275"/>
        <xdr:cNvPicPr preferRelativeResize="1">
          <a:picLocks noChangeAspect="1"/>
        </xdr:cNvPicPr>
      </xdr:nvPicPr>
      <xdr:blipFill>
        <a:blip r:embed="rId88"/>
        <a:stretch>
          <a:fillRect/>
        </a:stretch>
      </xdr:blipFill>
      <xdr:spPr>
        <a:xfrm>
          <a:off x="800100" y="119967375"/>
          <a:ext cx="1571625" cy="390525"/>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85725</xdr:colOff>
      <xdr:row>737</xdr:row>
      <xdr:rowOff>9525</xdr:rowOff>
    </xdr:from>
    <xdr:to>
      <xdr:col>8</xdr:col>
      <xdr:colOff>276225</xdr:colOff>
      <xdr:row>739</xdr:row>
      <xdr:rowOff>114300</xdr:rowOff>
    </xdr:to>
    <xdr:pic>
      <xdr:nvPicPr>
        <xdr:cNvPr id="142" name="Picture 276"/>
        <xdr:cNvPicPr preferRelativeResize="1">
          <a:picLocks noChangeAspect="1"/>
        </xdr:cNvPicPr>
      </xdr:nvPicPr>
      <xdr:blipFill>
        <a:blip r:embed="rId89"/>
        <a:stretch>
          <a:fillRect/>
        </a:stretch>
      </xdr:blipFill>
      <xdr:spPr>
        <a:xfrm>
          <a:off x="3133725" y="120396000"/>
          <a:ext cx="3238500" cy="42862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114300</xdr:colOff>
      <xdr:row>774</xdr:row>
      <xdr:rowOff>47625</xdr:rowOff>
    </xdr:from>
    <xdr:to>
      <xdr:col>6</xdr:col>
      <xdr:colOff>323850</xdr:colOff>
      <xdr:row>776</xdr:row>
      <xdr:rowOff>152400</xdr:rowOff>
    </xdr:to>
    <xdr:pic>
      <xdr:nvPicPr>
        <xdr:cNvPr id="143" name="Picture 277"/>
        <xdr:cNvPicPr preferRelativeResize="1">
          <a:picLocks noChangeAspect="1"/>
        </xdr:cNvPicPr>
      </xdr:nvPicPr>
      <xdr:blipFill>
        <a:blip r:embed="rId90"/>
        <a:stretch>
          <a:fillRect/>
        </a:stretch>
      </xdr:blipFill>
      <xdr:spPr>
        <a:xfrm>
          <a:off x="3162300" y="126444375"/>
          <a:ext cx="1733550" cy="42862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47625</xdr:colOff>
      <xdr:row>777</xdr:row>
      <xdr:rowOff>66675</xdr:rowOff>
    </xdr:from>
    <xdr:to>
      <xdr:col>7</xdr:col>
      <xdr:colOff>485775</xdr:colOff>
      <xdr:row>779</xdr:row>
      <xdr:rowOff>133350</xdr:rowOff>
    </xdr:to>
    <xdr:pic>
      <xdr:nvPicPr>
        <xdr:cNvPr id="144" name="Picture 278"/>
        <xdr:cNvPicPr preferRelativeResize="1">
          <a:picLocks noChangeAspect="1"/>
        </xdr:cNvPicPr>
      </xdr:nvPicPr>
      <xdr:blipFill>
        <a:blip r:embed="rId91"/>
        <a:stretch>
          <a:fillRect/>
        </a:stretch>
      </xdr:blipFill>
      <xdr:spPr>
        <a:xfrm>
          <a:off x="3857625" y="126949200"/>
          <a:ext cx="1962150" cy="390525"/>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85725</xdr:colOff>
      <xdr:row>767</xdr:row>
      <xdr:rowOff>85725</xdr:rowOff>
    </xdr:from>
    <xdr:to>
      <xdr:col>3</xdr:col>
      <xdr:colOff>209550</xdr:colOff>
      <xdr:row>769</xdr:row>
      <xdr:rowOff>152400</xdr:rowOff>
    </xdr:to>
    <xdr:pic>
      <xdr:nvPicPr>
        <xdr:cNvPr id="145" name="Picture 279"/>
        <xdr:cNvPicPr preferRelativeResize="1">
          <a:picLocks noChangeAspect="1"/>
        </xdr:cNvPicPr>
      </xdr:nvPicPr>
      <xdr:blipFill>
        <a:blip r:embed="rId92"/>
        <a:stretch>
          <a:fillRect/>
        </a:stretch>
      </xdr:blipFill>
      <xdr:spPr>
        <a:xfrm>
          <a:off x="847725" y="125349000"/>
          <a:ext cx="1647825" cy="390525"/>
        </a:xfrm>
        <a:prstGeom prst="rect">
          <a:avLst/>
        </a:prstGeom>
        <a:solidFill>
          <a:srgbClr val="FFFF00"/>
        </a:solidFill>
        <a:ln w="9525" cmpd="sng">
          <a:solidFill>
            <a:srgbClr val="FF00FF"/>
          </a:solidFill>
          <a:headEnd type="none"/>
          <a:tailEnd type="none"/>
        </a:ln>
      </xdr:spPr>
    </xdr:pic>
    <xdr:clientData/>
  </xdr:twoCellAnchor>
  <xdr:twoCellAnchor>
    <xdr:from>
      <xdr:col>6</xdr:col>
      <xdr:colOff>476250</xdr:colOff>
      <xdr:row>801</xdr:row>
      <xdr:rowOff>19050</xdr:rowOff>
    </xdr:from>
    <xdr:to>
      <xdr:col>11</xdr:col>
      <xdr:colOff>381000</xdr:colOff>
      <xdr:row>817</xdr:row>
      <xdr:rowOff>47625</xdr:rowOff>
    </xdr:to>
    <xdr:graphicFrame>
      <xdr:nvGraphicFramePr>
        <xdr:cNvPr id="146" name="Chart 281"/>
        <xdr:cNvGraphicFramePr/>
      </xdr:nvGraphicFramePr>
      <xdr:xfrm>
        <a:off x="5048250" y="130806825"/>
        <a:ext cx="3714750" cy="2638425"/>
      </xdr:xfrm>
      <a:graphic>
        <a:graphicData uri="http://schemas.openxmlformats.org/drawingml/2006/chart">
          <c:chart xmlns:c="http://schemas.openxmlformats.org/drawingml/2006/chart" r:id="rId93"/>
        </a:graphicData>
      </a:graphic>
    </xdr:graphicFrame>
    <xdr:clientData/>
  </xdr:twoCellAnchor>
  <xdr:twoCellAnchor editAs="oneCell">
    <xdr:from>
      <xdr:col>2</xdr:col>
      <xdr:colOff>47625</xdr:colOff>
      <xdr:row>821</xdr:row>
      <xdr:rowOff>76200</xdr:rowOff>
    </xdr:from>
    <xdr:to>
      <xdr:col>2</xdr:col>
      <xdr:colOff>609600</xdr:colOff>
      <xdr:row>822</xdr:row>
      <xdr:rowOff>57150</xdr:rowOff>
    </xdr:to>
    <xdr:pic>
      <xdr:nvPicPr>
        <xdr:cNvPr id="147" name="Picture 286"/>
        <xdr:cNvPicPr preferRelativeResize="1">
          <a:picLocks noChangeAspect="1"/>
        </xdr:cNvPicPr>
      </xdr:nvPicPr>
      <xdr:blipFill>
        <a:blip r:embed="rId94"/>
        <a:stretch>
          <a:fillRect/>
        </a:stretch>
      </xdr:blipFill>
      <xdr:spPr>
        <a:xfrm>
          <a:off x="1571625" y="134121525"/>
          <a:ext cx="561975" cy="142875"/>
        </a:xfrm>
        <a:prstGeom prst="rect">
          <a:avLst/>
        </a:prstGeom>
        <a:solidFill>
          <a:srgbClr val="FF99CC"/>
        </a:solidFill>
        <a:ln w="9525" cmpd="sng">
          <a:solidFill>
            <a:srgbClr val="FF00FF"/>
          </a:solidFill>
          <a:headEnd type="none"/>
          <a:tailEnd type="none"/>
        </a:ln>
      </xdr:spPr>
    </xdr:pic>
    <xdr:clientData/>
  </xdr:twoCellAnchor>
  <xdr:twoCellAnchor editAs="oneCell">
    <xdr:from>
      <xdr:col>4</xdr:col>
      <xdr:colOff>47625</xdr:colOff>
      <xdr:row>821</xdr:row>
      <xdr:rowOff>57150</xdr:rowOff>
    </xdr:from>
    <xdr:to>
      <xdr:col>4</xdr:col>
      <xdr:colOff>638175</xdr:colOff>
      <xdr:row>822</xdr:row>
      <xdr:rowOff>38100</xdr:rowOff>
    </xdr:to>
    <xdr:pic>
      <xdr:nvPicPr>
        <xdr:cNvPr id="148" name="Picture 288"/>
        <xdr:cNvPicPr preferRelativeResize="1">
          <a:picLocks noChangeAspect="1"/>
        </xdr:cNvPicPr>
      </xdr:nvPicPr>
      <xdr:blipFill>
        <a:blip r:embed="rId95"/>
        <a:stretch>
          <a:fillRect/>
        </a:stretch>
      </xdr:blipFill>
      <xdr:spPr>
        <a:xfrm>
          <a:off x="3095625" y="134102475"/>
          <a:ext cx="590550" cy="14287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19050</xdr:colOff>
      <xdr:row>821</xdr:row>
      <xdr:rowOff>47625</xdr:rowOff>
    </xdr:from>
    <xdr:to>
      <xdr:col>3</xdr:col>
      <xdr:colOff>609600</xdr:colOff>
      <xdr:row>822</xdr:row>
      <xdr:rowOff>47625</xdr:rowOff>
    </xdr:to>
    <xdr:pic>
      <xdr:nvPicPr>
        <xdr:cNvPr id="149" name="Picture 289"/>
        <xdr:cNvPicPr preferRelativeResize="1">
          <a:picLocks noChangeAspect="1"/>
        </xdr:cNvPicPr>
      </xdr:nvPicPr>
      <xdr:blipFill>
        <a:blip r:embed="rId96"/>
        <a:stretch>
          <a:fillRect/>
        </a:stretch>
      </xdr:blipFill>
      <xdr:spPr>
        <a:xfrm>
          <a:off x="2305050" y="134092950"/>
          <a:ext cx="590550" cy="161925"/>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801</xdr:row>
      <xdr:rowOff>114300</xdr:rowOff>
    </xdr:from>
    <xdr:to>
      <xdr:col>4</xdr:col>
      <xdr:colOff>581025</xdr:colOff>
      <xdr:row>802</xdr:row>
      <xdr:rowOff>85725</xdr:rowOff>
    </xdr:to>
    <xdr:pic>
      <xdr:nvPicPr>
        <xdr:cNvPr id="150" name="Picture 290"/>
        <xdr:cNvPicPr preferRelativeResize="1">
          <a:picLocks noChangeAspect="1"/>
        </xdr:cNvPicPr>
      </xdr:nvPicPr>
      <xdr:blipFill>
        <a:blip r:embed="rId97"/>
        <a:stretch>
          <a:fillRect/>
        </a:stretch>
      </xdr:blipFill>
      <xdr:spPr>
        <a:xfrm>
          <a:off x="3086100" y="130902075"/>
          <a:ext cx="542925" cy="1333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85725</xdr:colOff>
      <xdr:row>801</xdr:row>
      <xdr:rowOff>114300</xdr:rowOff>
    </xdr:from>
    <xdr:to>
      <xdr:col>5</xdr:col>
      <xdr:colOff>619125</xdr:colOff>
      <xdr:row>802</xdr:row>
      <xdr:rowOff>114300</xdr:rowOff>
    </xdr:to>
    <xdr:pic>
      <xdr:nvPicPr>
        <xdr:cNvPr id="151" name="Picture 291"/>
        <xdr:cNvPicPr preferRelativeResize="1">
          <a:picLocks noChangeAspect="1"/>
        </xdr:cNvPicPr>
      </xdr:nvPicPr>
      <xdr:blipFill>
        <a:blip r:embed="rId98"/>
        <a:stretch>
          <a:fillRect/>
        </a:stretch>
      </xdr:blipFill>
      <xdr:spPr>
        <a:xfrm>
          <a:off x="3895725" y="130902075"/>
          <a:ext cx="533400" cy="161925"/>
        </a:xfrm>
        <a:prstGeom prst="rect">
          <a:avLst/>
        </a:prstGeom>
        <a:solidFill>
          <a:srgbClr val="CCFFFF"/>
        </a:solidFill>
        <a:ln w="9525" cmpd="sng">
          <a:solidFill>
            <a:srgbClr val="FF00FF"/>
          </a:solidFill>
          <a:headEnd type="none"/>
          <a:tailEnd type="none"/>
        </a:ln>
      </xdr:spPr>
    </xdr:pic>
    <xdr:clientData/>
  </xdr:twoCellAnchor>
  <xdr:twoCellAnchor>
    <xdr:from>
      <xdr:col>11</xdr:col>
      <xdr:colOff>600075</xdr:colOff>
      <xdr:row>801</xdr:row>
      <xdr:rowOff>28575</xdr:rowOff>
    </xdr:from>
    <xdr:to>
      <xdr:col>16</xdr:col>
      <xdr:colOff>390525</xdr:colOff>
      <xdr:row>817</xdr:row>
      <xdr:rowOff>76200</xdr:rowOff>
    </xdr:to>
    <xdr:graphicFrame>
      <xdr:nvGraphicFramePr>
        <xdr:cNvPr id="152" name="Chart 292"/>
        <xdr:cNvGraphicFramePr/>
      </xdr:nvGraphicFramePr>
      <xdr:xfrm>
        <a:off x="8982075" y="130816350"/>
        <a:ext cx="3600450" cy="2657475"/>
      </xdr:xfrm>
      <a:graphic>
        <a:graphicData uri="http://schemas.openxmlformats.org/drawingml/2006/chart">
          <c:chart xmlns:c="http://schemas.openxmlformats.org/drawingml/2006/chart" r:id="rId99"/>
        </a:graphicData>
      </a:graphic>
    </xdr:graphicFrame>
    <xdr:clientData/>
  </xdr:twoCellAnchor>
  <xdr:twoCellAnchor>
    <xdr:from>
      <xdr:col>6</xdr:col>
      <xdr:colOff>247650</xdr:colOff>
      <xdr:row>821</xdr:row>
      <xdr:rowOff>19050</xdr:rowOff>
    </xdr:from>
    <xdr:to>
      <xdr:col>10</xdr:col>
      <xdr:colOff>628650</xdr:colOff>
      <xdr:row>837</xdr:row>
      <xdr:rowOff>9525</xdr:rowOff>
    </xdr:to>
    <xdr:graphicFrame>
      <xdr:nvGraphicFramePr>
        <xdr:cNvPr id="153" name="Chart 293"/>
        <xdr:cNvGraphicFramePr/>
      </xdr:nvGraphicFramePr>
      <xdr:xfrm>
        <a:off x="4819650" y="134064375"/>
        <a:ext cx="3429000" cy="2609850"/>
      </xdr:xfrm>
      <a:graphic>
        <a:graphicData uri="http://schemas.openxmlformats.org/drawingml/2006/chart">
          <c:chart xmlns:c="http://schemas.openxmlformats.org/drawingml/2006/chart" r:id="rId100"/>
        </a:graphicData>
      </a:graphic>
    </xdr:graphicFrame>
    <xdr:clientData/>
  </xdr:twoCellAnchor>
  <xdr:twoCellAnchor>
    <xdr:from>
      <xdr:col>10</xdr:col>
      <xdr:colOff>752475</xdr:colOff>
      <xdr:row>821</xdr:row>
      <xdr:rowOff>9525</xdr:rowOff>
    </xdr:from>
    <xdr:to>
      <xdr:col>15</xdr:col>
      <xdr:colOff>209550</xdr:colOff>
      <xdr:row>836</xdr:row>
      <xdr:rowOff>152400</xdr:rowOff>
    </xdr:to>
    <xdr:graphicFrame>
      <xdr:nvGraphicFramePr>
        <xdr:cNvPr id="154" name="Chart 294"/>
        <xdr:cNvGraphicFramePr/>
      </xdr:nvGraphicFramePr>
      <xdr:xfrm>
        <a:off x="8372475" y="134054850"/>
        <a:ext cx="3267075" cy="2600325"/>
      </xdr:xfrm>
      <a:graphic>
        <a:graphicData uri="http://schemas.openxmlformats.org/drawingml/2006/chart">
          <c:chart xmlns:c="http://schemas.openxmlformats.org/drawingml/2006/chart" r:id="rId101"/>
        </a:graphicData>
      </a:graphic>
    </xdr:graphicFrame>
    <xdr:clientData/>
  </xdr:twoCellAnchor>
  <xdr:twoCellAnchor editAs="oneCell">
    <xdr:from>
      <xdr:col>2</xdr:col>
      <xdr:colOff>38100</xdr:colOff>
      <xdr:row>863</xdr:row>
      <xdr:rowOff>85725</xdr:rowOff>
    </xdr:from>
    <xdr:to>
      <xdr:col>2</xdr:col>
      <xdr:colOff>647700</xdr:colOff>
      <xdr:row>864</xdr:row>
      <xdr:rowOff>57150</xdr:rowOff>
    </xdr:to>
    <xdr:pic>
      <xdr:nvPicPr>
        <xdr:cNvPr id="155" name="Picture 297"/>
        <xdr:cNvPicPr preferRelativeResize="1">
          <a:picLocks noChangeAspect="1"/>
        </xdr:cNvPicPr>
      </xdr:nvPicPr>
      <xdr:blipFill>
        <a:blip r:embed="rId102"/>
        <a:stretch>
          <a:fillRect/>
        </a:stretch>
      </xdr:blipFill>
      <xdr:spPr>
        <a:xfrm>
          <a:off x="1562100" y="140989050"/>
          <a:ext cx="609600" cy="16192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66675</xdr:colOff>
      <xdr:row>863</xdr:row>
      <xdr:rowOff>95250</xdr:rowOff>
    </xdr:from>
    <xdr:to>
      <xdr:col>3</xdr:col>
      <xdr:colOff>619125</xdr:colOff>
      <xdr:row>864</xdr:row>
      <xdr:rowOff>57150</xdr:rowOff>
    </xdr:to>
    <xdr:pic>
      <xdr:nvPicPr>
        <xdr:cNvPr id="156" name="Picture 298"/>
        <xdr:cNvPicPr preferRelativeResize="1">
          <a:picLocks noChangeAspect="1"/>
        </xdr:cNvPicPr>
      </xdr:nvPicPr>
      <xdr:blipFill>
        <a:blip r:embed="rId103"/>
        <a:stretch>
          <a:fillRect/>
        </a:stretch>
      </xdr:blipFill>
      <xdr:spPr>
        <a:xfrm>
          <a:off x="2352675" y="140998575"/>
          <a:ext cx="552450" cy="152400"/>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38100</xdr:colOff>
      <xdr:row>863</xdr:row>
      <xdr:rowOff>76200</xdr:rowOff>
    </xdr:from>
    <xdr:to>
      <xdr:col>4</xdr:col>
      <xdr:colOff>676275</xdr:colOff>
      <xdr:row>864</xdr:row>
      <xdr:rowOff>57150</xdr:rowOff>
    </xdr:to>
    <xdr:pic>
      <xdr:nvPicPr>
        <xdr:cNvPr id="157" name="Picture 301"/>
        <xdr:cNvPicPr preferRelativeResize="1">
          <a:picLocks noChangeAspect="1"/>
        </xdr:cNvPicPr>
      </xdr:nvPicPr>
      <xdr:blipFill>
        <a:blip r:embed="rId104"/>
        <a:stretch>
          <a:fillRect/>
        </a:stretch>
      </xdr:blipFill>
      <xdr:spPr>
        <a:xfrm>
          <a:off x="3086100" y="140979525"/>
          <a:ext cx="638175" cy="1714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95250</xdr:colOff>
      <xdr:row>863</xdr:row>
      <xdr:rowOff>95250</xdr:rowOff>
    </xdr:from>
    <xdr:to>
      <xdr:col>5</xdr:col>
      <xdr:colOff>657225</xdr:colOff>
      <xdr:row>864</xdr:row>
      <xdr:rowOff>57150</xdr:rowOff>
    </xdr:to>
    <xdr:pic>
      <xdr:nvPicPr>
        <xdr:cNvPr id="158" name="Picture 302"/>
        <xdr:cNvPicPr preferRelativeResize="1">
          <a:picLocks noChangeAspect="1"/>
        </xdr:cNvPicPr>
      </xdr:nvPicPr>
      <xdr:blipFill>
        <a:blip r:embed="rId105"/>
        <a:stretch>
          <a:fillRect/>
        </a:stretch>
      </xdr:blipFill>
      <xdr:spPr>
        <a:xfrm>
          <a:off x="3905250" y="140998575"/>
          <a:ext cx="561975" cy="152400"/>
        </a:xfrm>
        <a:prstGeom prst="rect">
          <a:avLst/>
        </a:prstGeom>
        <a:solidFill>
          <a:srgbClr val="CCFFFF"/>
        </a:solidFill>
        <a:ln w="9525" cmpd="sng">
          <a:solidFill>
            <a:srgbClr val="FF00FF"/>
          </a:solidFill>
          <a:headEnd type="none"/>
          <a:tailEnd type="none"/>
        </a:ln>
      </xdr:spPr>
    </xdr:pic>
    <xdr:clientData/>
  </xdr:twoCellAnchor>
  <xdr:twoCellAnchor>
    <xdr:from>
      <xdr:col>6</xdr:col>
      <xdr:colOff>123825</xdr:colOff>
      <xdr:row>842</xdr:row>
      <xdr:rowOff>47625</xdr:rowOff>
    </xdr:from>
    <xdr:to>
      <xdr:col>11</xdr:col>
      <xdr:colOff>85725</xdr:colOff>
      <xdr:row>858</xdr:row>
      <xdr:rowOff>114300</xdr:rowOff>
    </xdr:to>
    <xdr:graphicFrame>
      <xdr:nvGraphicFramePr>
        <xdr:cNvPr id="159" name="Chart 303"/>
        <xdr:cNvGraphicFramePr/>
      </xdr:nvGraphicFramePr>
      <xdr:xfrm>
        <a:off x="4695825" y="137521950"/>
        <a:ext cx="3771900" cy="2686050"/>
      </xdr:xfrm>
      <a:graphic>
        <a:graphicData uri="http://schemas.openxmlformats.org/drawingml/2006/chart">
          <c:chart xmlns:c="http://schemas.openxmlformats.org/drawingml/2006/chart" r:id="rId106"/>
        </a:graphicData>
      </a:graphic>
    </xdr:graphicFrame>
    <xdr:clientData/>
  </xdr:twoCellAnchor>
  <xdr:twoCellAnchor>
    <xdr:from>
      <xdr:col>11</xdr:col>
      <xdr:colOff>171450</xdr:colOff>
      <xdr:row>842</xdr:row>
      <xdr:rowOff>47625</xdr:rowOff>
    </xdr:from>
    <xdr:to>
      <xdr:col>16</xdr:col>
      <xdr:colOff>28575</xdr:colOff>
      <xdr:row>858</xdr:row>
      <xdr:rowOff>114300</xdr:rowOff>
    </xdr:to>
    <xdr:graphicFrame>
      <xdr:nvGraphicFramePr>
        <xdr:cNvPr id="160" name="Chart 304"/>
        <xdr:cNvGraphicFramePr/>
      </xdr:nvGraphicFramePr>
      <xdr:xfrm>
        <a:off x="8553450" y="137521950"/>
        <a:ext cx="3667125" cy="2686050"/>
      </xdr:xfrm>
      <a:graphic>
        <a:graphicData uri="http://schemas.openxmlformats.org/drawingml/2006/chart">
          <c:chart xmlns:c="http://schemas.openxmlformats.org/drawingml/2006/chart" r:id="rId107"/>
        </a:graphicData>
      </a:graphic>
    </xdr:graphicFrame>
    <xdr:clientData/>
  </xdr:twoCellAnchor>
  <xdr:twoCellAnchor>
    <xdr:from>
      <xdr:col>6</xdr:col>
      <xdr:colOff>114300</xdr:colOff>
      <xdr:row>863</xdr:row>
      <xdr:rowOff>47625</xdr:rowOff>
    </xdr:from>
    <xdr:to>
      <xdr:col>10</xdr:col>
      <xdr:colOff>676275</xdr:colOff>
      <xdr:row>878</xdr:row>
      <xdr:rowOff>152400</xdr:rowOff>
    </xdr:to>
    <xdr:graphicFrame>
      <xdr:nvGraphicFramePr>
        <xdr:cNvPr id="161" name="Chart 306"/>
        <xdr:cNvGraphicFramePr/>
      </xdr:nvGraphicFramePr>
      <xdr:xfrm>
        <a:off x="4686300" y="140950950"/>
        <a:ext cx="3609975" cy="2581275"/>
      </xdr:xfrm>
      <a:graphic>
        <a:graphicData uri="http://schemas.openxmlformats.org/drawingml/2006/chart">
          <c:chart xmlns:c="http://schemas.openxmlformats.org/drawingml/2006/chart" r:id="rId108"/>
        </a:graphicData>
      </a:graphic>
    </xdr:graphicFrame>
    <xdr:clientData/>
  </xdr:twoCellAnchor>
  <xdr:twoCellAnchor>
    <xdr:from>
      <xdr:col>11</xdr:col>
      <xdr:colOff>123825</xdr:colOff>
      <xdr:row>863</xdr:row>
      <xdr:rowOff>47625</xdr:rowOff>
    </xdr:from>
    <xdr:to>
      <xdr:col>15</xdr:col>
      <xdr:colOff>571500</xdr:colOff>
      <xdr:row>879</xdr:row>
      <xdr:rowOff>9525</xdr:rowOff>
    </xdr:to>
    <xdr:graphicFrame>
      <xdr:nvGraphicFramePr>
        <xdr:cNvPr id="162" name="Chart 307"/>
        <xdr:cNvGraphicFramePr/>
      </xdr:nvGraphicFramePr>
      <xdr:xfrm>
        <a:off x="8505825" y="140950950"/>
        <a:ext cx="3495675" cy="2600325"/>
      </xdr:xfrm>
      <a:graphic>
        <a:graphicData uri="http://schemas.openxmlformats.org/drawingml/2006/chart">
          <c:chart xmlns:c="http://schemas.openxmlformats.org/drawingml/2006/chart" r:id="rId109"/>
        </a:graphicData>
      </a:graphic>
    </xdr:graphicFrame>
    <xdr:clientData/>
  </xdr:twoCellAnchor>
  <xdr:twoCellAnchor editAs="oneCell">
    <xdr:from>
      <xdr:col>2</xdr:col>
      <xdr:colOff>66675</xdr:colOff>
      <xdr:row>905</xdr:row>
      <xdr:rowOff>57150</xdr:rowOff>
    </xdr:from>
    <xdr:to>
      <xdr:col>2</xdr:col>
      <xdr:colOff>647700</xdr:colOff>
      <xdr:row>906</xdr:row>
      <xdr:rowOff>114300</xdr:rowOff>
    </xdr:to>
    <xdr:pic>
      <xdr:nvPicPr>
        <xdr:cNvPr id="163" name="Picture 312"/>
        <xdr:cNvPicPr preferRelativeResize="1">
          <a:picLocks noChangeAspect="1"/>
        </xdr:cNvPicPr>
      </xdr:nvPicPr>
      <xdr:blipFill>
        <a:blip r:embed="rId110"/>
        <a:stretch>
          <a:fillRect/>
        </a:stretch>
      </xdr:blipFill>
      <xdr:spPr>
        <a:xfrm>
          <a:off x="1590675" y="147828000"/>
          <a:ext cx="581025" cy="219075"/>
        </a:xfrm>
        <a:prstGeom prst="rect">
          <a:avLst/>
        </a:prstGeom>
        <a:solidFill>
          <a:srgbClr val="FF99CC"/>
        </a:solidFill>
        <a:ln w="9525" cmpd="sng">
          <a:solidFill>
            <a:srgbClr val="FF00FF"/>
          </a:solidFill>
          <a:headEnd type="none"/>
          <a:tailEnd type="none"/>
        </a:ln>
      </xdr:spPr>
    </xdr:pic>
    <xdr:clientData/>
  </xdr:twoCellAnchor>
  <xdr:twoCellAnchor editAs="oneCell">
    <xdr:from>
      <xdr:col>3</xdr:col>
      <xdr:colOff>66675</xdr:colOff>
      <xdr:row>905</xdr:row>
      <xdr:rowOff>57150</xdr:rowOff>
    </xdr:from>
    <xdr:to>
      <xdr:col>3</xdr:col>
      <xdr:colOff>685800</xdr:colOff>
      <xdr:row>906</xdr:row>
      <xdr:rowOff>85725</xdr:rowOff>
    </xdr:to>
    <xdr:pic>
      <xdr:nvPicPr>
        <xdr:cNvPr id="164" name="Picture 313"/>
        <xdr:cNvPicPr preferRelativeResize="1">
          <a:picLocks noChangeAspect="1"/>
        </xdr:cNvPicPr>
      </xdr:nvPicPr>
      <xdr:blipFill>
        <a:blip r:embed="rId111"/>
        <a:stretch>
          <a:fillRect/>
        </a:stretch>
      </xdr:blipFill>
      <xdr:spPr>
        <a:xfrm>
          <a:off x="2352675" y="147828000"/>
          <a:ext cx="619125" cy="190500"/>
        </a:xfrm>
        <a:prstGeom prst="rect">
          <a:avLst/>
        </a:prstGeom>
        <a:solidFill>
          <a:srgbClr val="99CCFF"/>
        </a:solidFill>
        <a:ln w="9525" cmpd="sng">
          <a:solidFill>
            <a:srgbClr val="FF00FF"/>
          </a:solidFill>
          <a:headEnd type="none"/>
          <a:tailEnd type="none"/>
        </a:ln>
      </xdr:spPr>
    </xdr:pic>
    <xdr:clientData/>
  </xdr:twoCellAnchor>
  <xdr:twoCellAnchor editAs="oneCell">
    <xdr:from>
      <xdr:col>5</xdr:col>
      <xdr:colOff>57150</xdr:colOff>
      <xdr:row>905</xdr:row>
      <xdr:rowOff>66675</xdr:rowOff>
    </xdr:from>
    <xdr:to>
      <xdr:col>5</xdr:col>
      <xdr:colOff>676275</xdr:colOff>
      <xdr:row>906</xdr:row>
      <xdr:rowOff>123825</xdr:rowOff>
    </xdr:to>
    <xdr:pic>
      <xdr:nvPicPr>
        <xdr:cNvPr id="165" name="Picture 315"/>
        <xdr:cNvPicPr preferRelativeResize="1">
          <a:picLocks noChangeAspect="1"/>
        </xdr:cNvPicPr>
      </xdr:nvPicPr>
      <xdr:blipFill>
        <a:blip r:embed="rId112"/>
        <a:stretch>
          <a:fillRect/>
        </a:stretch>
      </xdr:blipFill>
      <xdr:spPr>
        <a:xfrm>
          <a:off x="3867150" y="147837525"/>
          <a:ext cx="619125" cy="219075"/>
        </a:xfrm>
        <a:prstGeom prst="rect">
          <a:avLst/>
        </a:prstGeom>
        <a:solidFill>
          <a:srgbClr val="CCFFFF"/>
        </a:solidFill>
        <a:ln w="9525" cmpd="sng">
          <a:solidFill>
            <a:srgbClr val="FF00FF"/>
          </a:solidFill>
          <a:headEnd type="none"/>
          <a:tailEnd type="none"/>
        </a:ln>
      </xdr:spPr>
    </xdr:pic>
    <xdr:clientData/>
  </xdr:twoCellAnchor>
  <xdr:twoCellAnchor>
    <xdr:from>
      <xdr:col>6</xdr:col>
      <xdr:colOff>152400</xdr:colOff>
      <xdr:row>885</xdr:row>
      <xdr:rowOff>57150</xdr:rowOff>
    </xdr:from>
    <xdr:to>
      <xdr:col>11</xdr:col>
      <xdr:colOff>161925</xdr:colOff>
      <xdr:row>900</xdr:row>
      <xdr:rowOff>142875</xdr:rowOff>
    </xdr:to>
    <xdr:graphicFrame>
      <xdr:nvGraphicFramePr>
        <xdr:cNvPr id="166" name="Chart 316"/>
        <xdr:cNvGraphicFramePr/>
      </xdr:nvGraphicFramePr>
      <xdr:xfrm>
        <a:off x="4724400" y="144570450"/>
        <a:ext cx="3819525" cy="2533650"/>
      </xdr:xfrm>
      <a:graphic>
        <a:graphicData uri="http://schemas.openxmlformats.org/drawingml/2006/chart">
          <c:chart xmlns:c="http://schemas.openxmlformats.org/drawingml/2006/chart" r:id="rId113"/>
        </a:graphicData>
      </a:graphic>
    </xdr:graphicFrame>
    <xdr:clientData/>
  </xdr:twoCellAnchor>
  <xdr:twoCellAnchor>
    <xdr:from>
      <xdr:col>11</xdr:col>
      <xdr:colOff>266700</xdr:colOff>
      <xdr:row>885</xdr:row>
      <xdr:rowOff>66675</xdr:rowOff>
    </xdr:from>
    <xdr:to>
      <xdr:col>16</xdr:col>
      <xdr:colOff>38100</xdr:colOff>
      <xdr:row>901</xdr:row>
      <xdr:rowOff>0</xdr:rowOff>
    </xdr:to>
    <xdr:graphicFrame>
      <xdr:nvGraphicFramePr>
        <xdr:cNvPr id="167" name="Chart 317"/>
        <xdr:cNvGraphicFramePr/>
      </xdr:nvGraphicFramePr>
      <xdr:xfrm>
        <a:off x="8648700" y="144579975"/>
        <a:ext cx="3581400" cy="2543175"/>
      </xdr:xfrm>
      <a:graphic>
        <a:graphicData uri="http://schemas.openxmlformats.org/drawingml/2006/chart">
          <c:chart xmlns:c="http://schemas.openxmlformats.org/drawingml/2006/chart" r:id="rId114"/>
        </a:graphicData>
      </a:graphic>
    </xdr:graphicFrame>
    <xdr:clientData/>
  </xdr:twoCellAnchor>
  <xdr:twoCellAnchor editAs="oneCell">
    <xdr:from>
      <xdr:col>4</xdr:col>
      <xdr:colOff>47625</xdr:colOff>
      <xdr:row>905</xdr:row>
      <xdr:rowOff>85725</xdr:rowOff>
    </xdr:from>
    <xdr:to>
      <xdr:col>4</xdr:col>
      <xdr:colOff>695325</xdr:colOff>
      <xdr:row>906</xdr:row>
      <xdr:rowOff>123825</xdr:rowOff>
    </xdr:to>
    <xdr:pic>
      <xdr:nvPicPr>
        <xdr:cNvPr id="168" name="Picture 320"/>
        <xdr:cNvPicPr preferRelativeResize="1">
          <a:picLocks noChangeAspect="1"/>
        </xdr:cNvPicPr>
      </xdr:nvPicPr>
      <xdr:blipFill>
        <a:blip r:embed="rId115"/>
        <a:stretch>
          <a:fillRect/>
        </a:stretch>
      </xdr:blipFill>
      <xdr:spPr>
        <a:xfrm>
          <a:off x="3095625" y="147856575"/>
          <a:ext cx="647700" cy="200025"/>
        </a:xfrm>
        <a:prstGeom prst="rect">
          <a:avLst/>
        </a:prstGeom>
        <a:solidFill>
          <a:srgbClr val="FFFF99"/>
        </a:solidFill>
        <a:ln w="9525" cmpd="sng">
          <a:solidFill>
            <a:srgbClr val="FF00FF"/>
          </a:solidFill>
          <a:headEnd type="none"/>
          <a:tailEnd type="none"/>
        </a:ln>
      </xdr:spPr>
    </xdr:pic>
    <xdr:clientData/>
  </xdr:twoCellAnchor>
  <xdr:twoCellAnchor>
    <xdr:from>
      <xdr:col>6</xdr:col>
      <xdr:colOff>95250</xdr:colOff>
      <xdr:row>905</xdr:row>
      <xdr:rowOff>9525</xdr:rowOff>
    </xdr:from>
    <xdr:to>
      <xdr:col>11</xdr:col>
      <xdr:colOff>38100</xdr:colOff>
      <xdr:row>921</xdr:row>
      <xdr:rowOff>19050</xdr:rowOff>
    </xdr:to>
    <xdr:graphicFrame>
      <xdr:nvGraphicFramePr>
        <xdr:cNvPr id="169" name="Chart 321"/>
        <xdr:cNvGraphicFramePr/>
      </xdr:nvGraphicFramePr>
      <xdr:xfrm>
        <a:off x="4667250" y="147780375"/>
        <a:ext cx="3752850" cy="2628900"/>
      </xdr:xfrm>
      <a:graphic>
        <a:graphicData uri="http://schemas.openxmlformats.org/drawingml/2006/chart">
          <c:chart xmlns:c="http://schemas.openxmlformats.org/drawingml/2006/chart" r:id="rId116"/>
        </a:graphicData>
      </a:graphic>
    </xdr:graphicFrame>
    <xdr:clientData/>
  </xdr:twoCellAnchor>
  <xdr:twoCellAnchor>
    <xdr:from>
      <xdr:col>11</xdr:col>
      <xdr:colOff>123825</xdr:colOff>
      <xdr:row>905</xdr:row>
      <xdr:rowOff>19050</xdr:rowOff>
    </xdr:from>
    <xdr:to>
      <xdr:col>15</xdr:col>
      <xdr:colOff>685800</xdr:colOff>
      <xdr:row>921</xdr:row>
      <xdr:rowOff>19050</xdr:rowOff>
    </xdr:to>
    <xdr:graphicFrame>
      <xdr:nvGraphicFramePr>
        <xdr:cNvPr id="170" name="Chart 322"/>
        <xdr:cNvGraphicFramePr/>
      </xdr:nvGraphicFramePr>
      <xdr:xfrm>
        <a:off x="8505825" y="147789900"/>
        <a:ext cx="3609975" cy="2619375"/>
      </xdr:xfrm>
      <a:graphic>
        <a:graphicData uri="http://schemas.openxmlformats.org/drawingml/2006/chart">
          <c:chart xmlns:c="http://schemas.openxmlformats.org/drawingml/2006/chart" r:id="rId117"/>
        </a:graphicData>
      </a:graphic>
    </xdr:graphicFrame>
    <xdr:clientData/>
  </xdr:twoCellAnchor>
  <xdr:twoCellAnchor>
    <xdr:from>
      <xdr:col>1</xdr:col>
      <xdr:colOff>247650</xdr:colOff>
      <xdr:row>0</xdr:row>
      <xdr:rowOff>38100</xdr:rowOff>
    </xdr:from>
    <xdr:to>
      <xdr:col>9</xdr:col>
      <xdr:colOff>257175</xdr:colOff>
      <xdr:row>5</xdr:row>
      <xdr:rowOff>76200</xdr:rowOff>
    </xdr:to>
    <xdr:sp>
      <xdr:nvSpPr>
        <xdr:cNvPr id="171" name="Rectangle 326"/>
        <xdr:cNvSpPr>
          <a:spLocks/>
        </xdr:cNvSpPr>
      </xdr:nvSpPr>
      <xdr:spPr>
        <a:xfrm>
          <a:off x="1009650" y="38100"/>
          <a:ext cx="6105525" cy="847725"/>
        </a:xfrm>
        <a:prstGeom prst="roundRect">
          <a:avLst/>
        </a:prstGeom>
        <a:blipFill>
          <a:blip r:embed="rId124"/>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Cursos Programados: Funciones
Hoja Electrónica de Ejemplos. </a:t>
          </a:r>
        </a:p>
      </xdr:txBody>
    </xdr:sp>
    <xdr:clientData/>
  </xdr:twoCellAnchor>
  <xdr:twoCellAnchor editAs="oneCell">
    <xdr:from>
      <xdr:col>2</xdr:col>
      <xdr:colOff>361950</xdr:colOff>
      <xdr:row>10</xdr:row>
      <xdr:rowOff>38100</xdr:rowOff>
    </xdr:from>
    <xdr:to>
      <xdr:col>3</xdr:col>
      <xdr:colOff>276225</xdr:colOff>
      <xdr:row>12</xdr:row>
      <xdr:rowOff>38100</xdr:rowOff>
    </xdr:to>
    <xdr:pic>
      <xdr:nvPicPr>
        <xdr:cNvPr id="172" name="Picture 327"/>
        <xdr:cNvPicPr preferRelativeResize="1">
          <a:picLocks noChangeAspect="1"/>
        </xdr:cNvPicPr>
      </xdr:nvPicPr>
      <xdr:blipFill>
        <a:blip r:embed="rId118"/>
        <a:stretch>
          <a:fillRect/>
        </a:stretch>
      </xdr:blipFill>
      <xdr:spPr>
        <a:xfrm>
          <a:off x="1885950" y="1657350"/>
          <a:ext cx="676275" cy="333375"/>
        </a:xfrm>
        <a:prstGeom prst="rect">
          <a:avLst/>
        </a:prstGeom>
        <a:solidFill>
          <a:srgbClr val="CCFFFF"/>
        </a:solidFill>
        <a:ln w="9525" cmpd="sng">
          <a:solidFill>
            <a:srgbClr val="000000"/>
          </a:solidFill>
          <a:headEnd type="none"/>
          <a:tailEnd type="none"/>
        </a:ln>
      </xdr:spPr>
    </xdr:pic>
    <xdr:clientData/>
  </xdr:twoCellAnchor>
  <xdr:twoCellAnchor editAs="oneCell">
    <xdr:from>
      <xdr:col>3</xdr:col>
      <xdr:colOff>0</xdr:colOff>
      <xdr:row>32</xdr:row>
      <xdr:rowOff>0</xdr:rowOff>
    </xdr:from>
    <xdr:to>
      <xdr:col>6</xdr:col>
      <xdr:colOff>161925</xdr:colOff>
      <xdr:row>33</xdr:row>
      <xdr:rowOff>133350</xdr:rowOff>
    </xdr:to>
    <xdr:pic>
      <xdr:nvPicPr>
        <xdr:cNvPr id="173" name="Picture 328"/>
        <xdr:cNvPicPr preferRelativeResize="1">
          <a:picLocks noChangeAspect="1"/>
        </xdr:cNvPicPr>
      </xdr:nvPicPr>
      <xdr:blipFill>
        <a:blip r:embed="rId119"/>
        <a:stretch>
          <a:fillRect/>
        </a:stretch>
      </xdr:blipFill>
      <xdr:spPr>
        <a:xfrm>
          <a:off x="2286000" y="5210175"/>
          <a:ext cx="2447925" cy="295275"/>
        </a:xfrm>
        <a:prstGeom prst="rect">
          <a:avLst/>
        </a:prstGeom>
        <a:solidFill>
          <a:srgbClr val="FFCC99"/>
        </a:solidFill>
        <a:ln w="9525" cmpd="sng">
          <a:solidFill>
            <a:srgbClr val="000000"/>
          </a:solidFill>
          <a:headEnd type="none"/>
          <a:tailEnd type="none"/>
        </a:ln>
      </xdr:spPr>
    </xdr:pic>
    <xdr:clientData/>
  </xdr:twoCellAnchor>
  <xdr:twoCellAnchor editAs="oneCell">
    <xdr:from>
      <xdr:col>5</xdr:col>
      <xdr:colOff>0</xdr:colOff>
      <xdr:row>54</xdr:row>
      <xdr:rowOff>0</xdr:rowOff>
    </xdr:from>
    <xdr:to>
      <xdr:col>6</xdr:col>
      <xdr:colOff>495300</xdr:colOff>
      <xdr:row>55</xdr:row>
      <xdr:rowOff>114300</xdr:rowOff>
    </xdr:to>
    <xdr:pic>
      <xdr:nvPicPr>
        <xdr:cNvPr id="174" name="Picture 329"/>
        <xdr:cNvPicPr preferRelativeResize="1">
          <a:picLocks noChangeAspect="1"/>
        </xdr:cNvPicPr>
      </xdr:nvPicPr>
      <xdr:blipFill>
        <a:blip r:embed="rId120"/>
        <a:stretch>
          <a:fillRect/>
        </a:stretch>
      </xdr:blipFill>
      <xdr:spPr>
        <a:xfrm>
          <a:off x="3810000" y="8791575"/>
          <a:ext cx="1257300" cy="276225"/>
        </a:xfrm>
        <a:prstGeom prst="rect">
          <a:avLst/>
        </a:prstGeom>
        <a:solidFill>
          <a:srgbClr val="CCFFFF"/>
        </a:solidFill>
        <a:ln w="9525" cmpd="sng">
          <a:solidFill>
            <a:srgbClr val="000000"/>
          </a:solidFill>
          <a:headEnd type="none"/>
          <a:tailEnd type="none"/>
        </a:ln>
      </xdr:spPr>
    </xdr:pic>
    <xdr:clientData/>
  </xdr:twoCellAnchor>
  <xdr:twoCellAnchor editAs="oneCell">
    <xdr:from>
      <xdr:col>2</xdr:col>
      <xdr:colOff>152400</xdr:colOff>
      <xdr:row>76</xdr:row>
      <xdr:rowOff>85725</xdr:rowOff>
    </xdr:from>
    <xdr:to>
      <xdr:col>3</xdr:col>
      <xdr:colOff>85725</xdr:colOff>
      <xdr:row>78</xdr:row>
      <xdr:rowOff>104775</xdr:rowOff>
    </xdr:to>
    <xdr:pic>
      <xdr:nvPicPr>
        <xdr:cNvPr id="175" name="Picture 330"/>
        <xdr:cNvPicPr preferRelativeResize="1">
          <a:picLocks noChangeAspect="1"/>
        </xdr:cNvPicPr>
      </xdr:nvPicPr>
      <xdr:blipFill>
        <a:blip r:embed="rId121"/>
        <a:stretch>
          <a:fillRect/>
        </a:stretch>
      </xdr:blipFill>
      <xdr:spPr>
        <a:xfrm>
          <a:off x="1676400" y="12458700"/>
          <a:ext cx="695325" cy="342900"/>
        </a:xfrm>
        <a:prstGeom prst="rect">
          <a:avLst/>
        </a:prstGeom>
        <a:solidFill>
          <a:srgbClr val="CCFFFF"/>
        </a:solidFill>
        <a:ln w="9525" cmpd="sng">
          <a:solidFill>
            <a:srgbClr val="000000"/>
          </a:solidFill>
          <a:headEnd type="none"/>
          <a:tailEnd type="none"/>
        </a:ln>
      </xdr:spPr>
    </xdr:pic>
    <xdr:clientData/>
  </xdr:twoCellAnchor>
  <xdr:twoCellAnchor editAs="oneCell">
    <xdr:from>
      <xdr:col>0</xdr:col>
      <xdr:colOff>742950</xdr:colOff>
      <xdr:row>102</xdr:row>
      <xdr:rowOff>66675</xdr:rowOff>
    </xdr:from>
    <xdr:to>
      <xdr:col>2</xdr:col>
      <xdr:colOff>171450</xdr:colOff>
      <xdr:row>103</xdr:row>
      <xdr:rowOff>152400</xdr:rowOff>
    </xdr:to>
    <xdr:pic>
      <xdr:nvPicPr>
        <xdr:cNvPr id="176" name="Picture 331"/>
        <xdr:cNvPicPr preferRelativeResize="1">
          <a:picLocks noChangeAspect="1"/>
        </xdr:cNvPicPr>
      </xdr:nvPicPr>
      <xdr:blipFill>
        <a:blip r:embed="rId122"/>
        <a:stretch>
          <a:fillRect/>
        </a:stretch>
      </xdr:blipFill>
      <xdr:spPr>
        <a:xfrm>
          <a:off x="742950" y="16678275"/>
          <a:ext cx="952500" cy="247650"/>
        </a:xfrm>
        <a:prstGeom prst="rect">
          <a:avLst/>
        </a:prstGeom>
        <a:solidFill>
          <a:srgbClr val="EAEAEA"/>
        </a:solidFill>
        <a:ln w="9525" cmpd="sng">
          <a:solidFill>
            <a:srgbClr val="0000FF"/>
          </a:solidFill>
          <a:headEnd type="none"/>
          <a:tailEnd type="none"/>
        </a:ln>
      </xdr:spPr>
    </xdr:pic>
    <xdr:clientData/>
  </xdr:twoCellAnchor>
  <xdr:twoCellAnchor editAs="oneCell">
    <xdr:from>
      <xdr:col>5</xdr:col>
      <xdr:colOff>95250</xdr:colOff>
      <xdr:row>821</xdr:row>
      <xdr:rowOff>104775</xdr:rowOff>
    </xdr:from>
    <xdr:to>
      <xdr:col>5</xdr:col>
      <xdr:colOff>733425</xdr:colOff>
      <xdr:row>822</xdr:row>
      <xdr:rowOff>104775</xdr:rowOff>
    </xdr:to>
    <xdr:pic>
      <xdr:nvPicPr>
        <xdr:cNvPr id="177" name="Picture 332"/>
        <xdr:cNvPicPr preferRelativeResize="1">
          <a:picLocks noChangeAspect="1"/>
        </xdr:cNvPicPr>
      </xdr:nvPicPr>
      <xdr:blipFill>
        <a:blip r:embed="rId123"/>
        <a:stretch>
          <a:fillRect/>
        </a:stretch>
      </xdr:blipFill>
      <xdr:spPr>
        <a:xfrm>
          <a:off x="3905250" y="134150100"/>
          <a:ext cx="638175" cy="161925"/>
        </a:xfrm>
        <a:prstGeom prst="rect">
          <a:avLst/>
        </a:prstGeom>
        <a:solidFill>
          <a:srgbClr val="CCFFFF"/>
        </a:solidFill>
        <a:ln w="9525" cmpd="sng">
          <a:solidFill>
            <a:srgbClr val="FF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13</xdr:row>
      <xdr:rowOff>0</xdr:rowOff>
    </xdr:from>
    <xdr:to>
      <xdr:col>9</xdr:col>
      <xdr:colOff>9525</xdr:colOff>
      <xdr:row>13</xdr:row>
      <xdr:rowOff>104775</xdr:rowOff>
    </xdr:to>
    <xdr:sp>
      <xdr:nvSpPr>
        <xdr:cNvPr id="1" name="Line 4"/>
        <xdr:cNvSpPr>
          <a:spLocks/>
        </xdr:cNvSpPr>
      </xdr:nvSpPr>
      <xdr:spPr>
        <a:xfrm>
          <a:off x="2152650" y="24669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11</xdr:row>
      <xdr:rowOff>28575</xdr:rowOff>
    </xdr:from>
    <xdr:to>
      <xdr:col>6</xdr:col>
      <xdr:colOff>123825</xdr:colOff>
      <xdr:row>11</xdr:row>
      <xdr:rowOff>219075</xdr:rowOff>
    </xdr:to>
    <xdr:sp>
      <xdr:nvSpPr>
        <xdr:cNvPr id="2" name="TextBox 13"/>
        <xdr:cNvSpPr txBox="1">
          <a:spLocks noChangeArrowheads="1"/>
        </xdr:cNvSpPr>
      </xdr:nvSpPr>
      <xdr:spPr>
        <a:xfrm>
          <a:off x="1238250" y="2019300"/>
          <a:ext cx="314325" cy="190500"/>
        </a:xfrm>
        <a:prstGeom prst="rect">
          <a:avLst/>
        </a:prstGeom>
        <a:solidFill>
          <a:srgbClr val="FFFFFF"/>
        </a:solidFill>
        <a:ln w="9525" cmpd="sng">
          <a:noFill/>
        </a:ln>
      </xdr:spPr>
      <xdr:txBody>
        <a:bodyPr vertOverflow="clip" wrap="square"/>
        <a:p>
          <a:pPr algn="ctr">
            <a:defRPr/>
          </a:pPr>
          <a:r>
            <a:rPr lang="en-US" cap="none" sz="1200" b="0" i="1" u="none" baseline="0"/>
            <a:t>y</a:t>
          </a:r>
        </a:p>
      </xdr:txBody>
    </xdr:sp>
    <xdr:clientData/>
  </xdr:twoCellAnchor>
  <xdr:twoCellAnchor>
    <xdr:from>
      <xdr:col>1</xdr:col>
      <xdr:colOff>228600</xdr:colOff>
      <xdr:row>9</xdr:row>
      <xdr:rowOff>9525</xdr:rowOff>
    </xdr:from>
    <xdr:to>
      <xdr:col>13</xdr:col>
      <xdr:colOff>114300</xdr:colOff>
      <xdr:row>18</xdr:row>
      <xdr:rowOff>219075</xdr:rowOff>
    </xdr:to>
    <xdr:grpSp>
      <xdr:nvGrpSpPr>
        <xdr:cNvPr id="3" name="Group 54"/>
        <xdr:cNvGrpSpPr>
          <a:grpSpLocks/>
        </xdr:cNvGrpSpPr>
      </xdr:nvGrpSpPr>
      <xdr:grpSpPr>
        <a:xfrm>
          <a:off x="466725" y="1524000"/>
          <a:ext cx="2743200" cy="2352675"/>
          <a:chOff x="49" y="26"/>
          <a:chExt cx="288" cy="247"/>
        </a:xfrm>
        <a:solidFill>
          <a:srgbClr val="FFFFFF"/>
        </a:solidFill>
      </xdr:grpSpPr>
      <xdr:sp>
        <xdr:nvSpPr>
          <xdr:cNvPr id="4" name="Rectangle 51"/>
          <xdr:cNvSpPr>
            <a:spLocks/>
          </xdr:cNvSpPr>
        </xdr:nvSpPr>
        <xdr:spPr>
          <a:xfrm>
            <a:off x="49" y="26"/>
            <a:ext cx="288" cy="2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53"/>
          <xdr:cNvGrpSpPr>
            <a:grpSpLocks/>
          </xdr:cNvGrpSpPr>
        </xdr:nvGrpSpPr>
        <xdr:grpSpPr>
          <a:xfrm>
            <a:off x="76" y="73"/>
            <a:ext cx="222" cy="193"/>
            <a:chOff x="76" y="73"/>
            <a:chExt cx="222" cy="193"/>
          </a:xfrm>
          <a:solidFill>
            <a:srgbClr val="FFFFFF"/>
          </a:solidFill>
        </xdr:grpSpPr>
        <xdr:sp>
          <xdr:nvSpPr>
            <xdr:cNvPr id="6" name="Line 1"/>
            <xdr:cNvSpPr>
              <a:spLocks/>
            </xdr:cNvSpPr>
          </xdr:nvSpPr>
          <xdr:spPr>
            <a:xfrm flipH="1">
              <a:off x="125" y="73"/>
              <a:ext cx="1" cy="193"/>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7" name="Line 2"/>
            <xdr:cNvSpPr>
              <a:spLocks/>
            </xdr:cNvSpPr>
          </xdr:nvSpPr>
          <xdr:spPr>
            <a:xfrm flipV="1">
              <a:off x="101" y="124"/>
              <a:ext cx="197" cy="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 name="Line 3"/>
            <xdr:cNvSpPr>
              <a:spLocks/>
            </xdr:cNvSpPr>
          </xdr:nvSpPr>
          <xdr:spPr>
            <a:xfrm flipH="1">
              <a:off x="110" y="225"/>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
            <xdr:cNvSpPr>
              <a:spLocks/>
            </xdr:cNvSpPr>
          </xdr:nvSpPr>
          <xdr:spPr>
            <a:xfrm>
              <a:off x="127" y="225"/>
              <a:ext cx="9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6"/>
            <xdr:cNvSpPr>
              <a:spLocks/>
            </xdr:cNvSpPr>
          </xdr:nvSpPr>
          <xdr:spPr>
            <a:xfrm>
              <a:off x="226" y="126"/>
              <a:ext cx="0"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7"/>
            <xdr:cNvSpPr>
              <a:spLocks/>
            </xdr:cNvSpPr>
          </xdr:nvSpPr>
          <xdr:spPr>
            <a:xfrm flipV="1">
              <a:off x="126" y="125"/>
              <a:ext cx="100" cy="1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8"/>
            <xdr:cNvSpPr>
              <a:spLocks/>
            </xdr:cNvSpPr>
          </xdr:nvSpPr>
          <xdr:spPr>
            <a:xfrm flipH="1">
              <a:off x="109" y="175"/>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9"/>
            <xdr:cNvSpPr txBox="1">
              <a:spLocks noChangeArrowheads="1"/>
            </xdr:cNvSpPr>
          </xdr:nvSpPr>
          <xdr:spPr>
            <a:xfrm>
              <a:off x="157" y="233"/>
              <a:ext cx="33" cy="20"/>
            </a:xfrm>
            <a:prstGeom prst="rect">
              <a:avLst/>
            </a:prstGeom>
            <a:noFill/>
            <a:ln w="9525" cmpd="sng">
              <a:noFill/>
            </a:ln>
          </xdr:spPr>
          <xdr:txBody>
            <a:bodyPr vertOverflow="clip" wrap="square"/>
            <a:p>
              <a:pPr algn="ctr">
                <a:defRPr/>
              </a:pPr>
              <a:r>
                <a:rPr lang="en-US" cap="none" sz="1200" b="0" i="1" u="none" baseline="0"/>
                <a:t>a</a:t>
              </a:r>
            </a:p>
          </xdr:txBody>
        </xdr:sp>
        <xdr:sp>
          <xdr:nvSpPr>
            <xdr:cNvPr id="14" name="TextBox 10"/>
            <xdr:cNvSpPr txBox="1">
              <a:spLocks noChangeArrowheads="1"/>
            </xdr:cNvSpPr>
          </xdr:nvSpPr>
          <xdr:spPr>
            <a:xfrm>
              <a:off x="231" y="163"/>
              <a:ext cx="33" cy="20"/>
            </a:xfrm>
            <a:prstGeom prst="rect">
              <a:avLst/>
            </a:prstGeom>
            <a:noFill/>
            <a:ln w="9525" cmpd="sng">
              <a:noFill/>
            </a:ln>
          </xdr:spPr>
          <xdr:txBody>
            <a:bodyPr vertOverflow="clip" wrap="square"/>
            <a:p>
              <a:pPr algn="ctr">
                <a:defRPr/>
              </a:pPr>
              <a:r>
                <a:rPr lang="en-US" cap="none" sz="1200" b="0" i="1" u="none" baseline="0"/>
                <a:t>b</a:t>
              </a:r>
            </a:p>
          </xdr:txBody>
        </xdr:sp>
        <xdr:sp>
          <xdr:nvSpPr>
            <xdr:cNvPr id="15" name="TextBox 11"/>
            <xdr:cNvSpPr txBox="1">
              <a:spLocks noChangeArrowheads="1"/>
            </xdr:cNvSpPr>
          </xdr:nvSpPr>
          <xdr:spPr>
            <a:xfrm>
              <a:off x="147" y="152"/>
              <a:ext cx="33" cy="20"/>
            </a:xfrm>
            <a:prstGeom prst="rect">
              <a:avLst/>
            </a:prstGeom>
            <a:noFill/>
            <a:ln w="9525" cmpd="sng">
              <a:noFill/>
            </a:ln>
          </xdr:spPr>
          <xdr:txBody>
            <a:bodyPr vertOverflow="clip" wrap="square"/>
            <a:p>
              <a:pPr algn="ctr">
                <a:defRPr/>
              </a:pPr>
              <a:r>
                <a:rPr lang="en-US" cap="none" sz="1200" b="0" i="1" u="none" baseline="0"/>
                <a:t>d</a:t>
              </a:r>
            </a:p>
          </xdr:txBody>
        </xdr:sp>
        <xdr:sp>
          <xdr:nvSpPr>
            <xdr:cNvPr id="16" name="TextBox 14"/>
            <xdr:cNvSpPr txBox="1">
              <a:spLocks noChangeArrowheads="1"/>
            </xdr:cNvSpPr>
          </xdr:nvSpPr>
          <xdr:spPr>
            <a:xfrm>
              <a:off x="251" y="94"/>
              <a:ext cx="33" cy="20"/>
            </a:xfrm>
            <a:prstGeom prst="rect">
              <a:avLst/>
            </a:prstGeom>
            <a:noFill/>
            <a:ln w="9525" cmpd="sng">
              <a:noFill/>
            </a:ln>
          </xdr:spPr>
          <xdr:txBody>
            <a:bodyPr vertOverflow="clip" wrap="square"/>
            <a:p>
              <a:pPr algn="ctr">
                <a:defRPr/>
              </a:pPr>
              <a:r>
                <a:rPr lang="en-US" cap="none" sz="1200" b="0" i="1" u="none" baseline="0"/>
                <a:t>x</a:t>
              </a:r>
            </a:p>
          </xdr:txBody>
        </xdr:sp>
        <xdr:sp>
          <xdr:nvSpPr>
            <xdr:cNvPr id="17" name="Line 15"/>
            <xdr:cNvSpPr>
              <a:spLocks/>
            </xdr:cNvSpPr>
          </xdr:nvSpPr>
          <xdr:spPr>
            <a:xfrm>
              <a:off x="174" y="112"/>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a:off x="225" y="111"/>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17"/>
            <xdr:cNvSpPr txBox="1">
              <a:spLocks noChangeArrowheads="1"/>
            </xdr:cNvSpPr>
          </xdr:nvSpPr>
          <xdr:spPr>
            <a:xfrm>
              <a:off x="163" y="83"/>
              <a:ext cx="23" cy="20"/>
            </a:xfrm>
            <a:prstGeom prst="rect">
              <a:avLst/>
            </a:prstGeom>
            <a:noFill/>
            <a:ln w="9525" cmpd="sng">
              <a:noFill/>
            </a:ln>
          </xdr:spPr>
          <xdr:txBody>
            <a:bodyPr vertOverflow="clip" wrap="square"/>
            <a:p>
              <a:pPr algn="ctr">
                <a:defRPr/>
              </a:pPr>
              <a:r>
                <a:rPr lang="en-US" cap="none" sz="800" b="1" i="0" u="none" baseline="0"/>
                <a:t>0,5</a:t>
              </a:r>
            </a:p>
          </xdr:txBody>
        </xdr:sp>
        <xdr:sp>
          <xdr:nvSpPr>
            <xdr:cNvPr id="20" name="TextBox 18"/>
            <xdr:cNvSpPr txBox="1">
              <a:spLocks noChangeArrowheads="1"/>
            </xdr:cNvSpPr>
          </xdr:nvSpPr>
          <xdr:spPr>
            <a:xfrm>
              <a:off x="214" y="84"/>
              <a:ext cx="23" cy="20"/>
            </a:xfrm>
            <a:prstGeom prst="rect">
              <a:avLst/>
            </a:prstGeom>
            <a:noFill/>
            <a:ln w="9525" cmpd="sng">
              <a:noFill/>
            </a:ln>
          </xdr:spPr>
          <xdr:txBody>
            <a:bodyPr vertOverflow="clip" wrap="square"/>
            <a:p>
              <a:pPr algn="ctr">
                <a:defRPr/>
              </a:pPr>
              <a:r>
                <a:rPr lang="en-US" cap="none" sz="800" b="1" i="0" u="none" baseline="0"/>
                <a:t>1,0</a:t>
              </a:r>
            </a:p>
          </xdr:txBody>
        </xdr:sp>
        <xdr:sp>
          <xdr:nvSpPr>
            <xdr:cNvPr id="21" name="TextBox 19"/>
            <xdr:cNvSpPr txBox="1">
              <a:spLocks noChangeArrowheads="1"/>
            </xdr:cNvSpPr>
          </xdr:nvSpPr>
          <xdr:spPr>
            <a:xfrm>
              <a:off x="98" y="98"/>
              <a:ext cx="23" cy="20"/>
            </a:xfrm>
            <a:prstGeom prst="rect">
              <a:avLst/>
            </a:prstGeom>
            <a:noFill/>
            <a:ln w="9525" cmpd="sng">
              <a:noFill/>
            </a:ln>
          </xdr:spPr>
          <xdr:txBody>
            <a:bodyPr vertOverflow="clip" wrap="square"/>
            <a:p>
              <a:pPr algn="ctr">
                <a:defRPr/>
              </a:pPr>
              <a:r>
                <a:rPr lang="en-US" cap="none" sz="800" b="1" i="0" u="none" baseline="0"/>
                <a:t>0</a:t>
              </a:r>
            </a:p>
          </xdr:txBody>
        </xdr:sp>
        <xdr:sp>
          <xdr:nvSpPr>
            <xdr:cNvPr id="22" name="TextBox 20"/>
            <xdr:cNvSpPr txBox="1">
              <a:spLocks noChangeArrowheads="1"/>
            </xdr:cNvSpPr>
          </xdr:nvSpPr>
          <xdr:spPr>
            <a:xfrm>
              <a:off x="79" y="156"/>
              <a:ext cx="28" cy="18"/>
            </a:xfrm>
            <a:prstGeom prst="rect">
              <a:avLst/>
            </a:prstGeom>
            <a:noFill/>
            <a:ln w="9525" cmpd="sng">
              <a:noFill/>
            </a:ln>
          </xdr:spPr>
          <xdr:txBody>
            <a:bodyPr vertOverflow="clip" wrap="square"/>
            <a:p>
              <a:pPr algn="ctr">
                <a:defRPr/>
              </a:pPr>
              <a:r>
                <a:rPr lang="en-US" cap="none" sz="800" b="1" i="0" u="none" baseline="0"/>
                <a:t>-0,5</a:t>
              </a:r>
            </a:p>
          </xdr:txBody>
        </xdr:sp>
        <xdr:sp>
          <xdr:nvSpPr>
            <xdr:cNvPr id="23" name="TextBox 21"/>
            <xdr:cNvSpPr txBox="1">
              <a:spLocks noChangeArrowheads="1"/>
            </xdr:cNvSpPr>
          </xdr:nvSpPr>
          <xdr:spPr>
            <a:xfrm>
              <a:off x="76" y="217"/>
              <a:ext cx="28" cy="18"/>
            </a:xfrm>
            <a:prstGeom prst="rect">
              <a:avLst/>
            </a:prstGeom>
            <a:noFill/>
            <a:ln w="9525" cmpd="sng">
              <a:noFill/>
            </a:ln>
          </xdr:spPr>
          <xdr:txBody>
            <a:bodyPr vertOverflow="clip" wrap="square"/>
            <a:p>
              <a:pPr algn="ctr">
                <a:defRPr/>
              </a:pPr>
              <a:r>
                <a:rPr lang="en-US" cap="none" sz="800" b="1" i="0" u="none" baseline="0"/>
                <a:t>-1,0</a:t>
              </a:r>
            </a:p>
          </xdr:txBody>
        </xdr:sp>
      </xdr:grpSp>
      <xdr:sp>
        <xdr:nvSpPr>
          <xdr:cNvPr id="24" name="TextBox 52"/>
          <xdr:cNvSpPr txBox="1">
            <a:spLocks noChangeArrowheads="1"/>
          </xdr:cNvSpPr>
        </xdr:nvSpPr>
        <xdr:spPr>
          <a:xfrm>
            <a:off x="69" y="35"/>
            <a:ext cx="258" cy="26"/>
          </a:xfrm>
          <a:prstGeom prst="rect">
            <a:avLst/>
          </a:prstGeom>
          <a:noFill/>
          <a:ln w="9525" cmpd="sng">
            <a:noFill/>
          </a:ln>
        </xdr:spPr>
        <xdr:txBody>
          <a:bodyPr vertOverflow="clip" wrap="square"/>
          <a:p>
            <a:pPr algn="ctr">
              <a:defRPr/>
            </a:pPr>
            <a:r>
              <a:rPr lang="en-US" cap="none" sz="1000" b="1" i="0" u="sng" baseline="0">
                <a:latin typeface="Arial"/>
                <a:ea typeface="Arial"/>
                <a:cs typeface="Arial"/>
              </a:rPr>
              <a:t>Distancia entre dos puntos de una recta</a:t>
            </a:r>
          </a:p>
        </xdr:txBody>
      </xdr:sp>
    </xdr:grpSp>
    <xdr:clientData/>
  </xdr:twoCellAnchor>
  <xdr:twoCellAnchor>
    <xdr:from>
      <xdr:col>2</xdr:col>
      <xdr:colOff>133350</xdr:colOff>
      <xdr:row>21</xdr:row>
      <xdr:rowOff>200025</xdr:rowOff>
    </xdr:from>
    <xdr:to>
      <xdr:col>13</xdr:col>
      <xdr:colOff>47625</xdr:colOff>
      <xdr:row>32</xdr:row>
      <xdr:rowOff>47625</xdr:rowOff>
    </xdr:to>
    <xdr:grpSp>
      <xdr:nvGrpSpPr>
        <xdr:cNvPr id="25" name="Group 55"/>
        <xdr:cNvGrpSpPr>
          <a:grpSpLocks/>
        </xdr:cNvGrpSpPr>
      </xdr:nvGrpSpPr>
      <xdr:grpSpPr>
        <a:xfrm>
          <a:off x="609600" y="4572000"/>
          <a:ext cx="2533650" cy="2457450"/>
          <a:chOff x="64" y="346"/>
          <a:chExt cx="266" cy="258"/>
        </a:xfrm>
        <a:solidFill>
          <a:srgbClr val="FFFFFF"/>
        </a:solidFill>
      </xdr:grpSpPr>
      <xdr:sp>
        <xdr:nvSpPr>
          <xdr:cNvPr id="26" name="Rectangle 42"/>
          <xdr:cNvSpPr>
            <a:spLocks/>
          </xdr:cNvSpPr>
        </xdr:nvSpPr>
        <xdr:spPr>
          <a:xfrm>
            <a:off x="64" y="346"/>
            <a:ext cx="266" cy="2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44"/>
          <xdr:cNvSpPr>
            <a:spLocks/>
          </xdr:cNvSpPr>
        </xdr:nvSpPr>
        <xdr:spPr>
          <a:xfrm>
            <a:off x="127" y="501"/>
            <a:ext cx="48" cy="0"/>
          </a:xfrm>
          <a:prstGeom prst="line">
            <a:avLst/>
          </a:prstGeom>
          <a:noFill/>
          <a:ln w="9525" cmpd="sng">
            <a:solidFill>
              <a:srgbClr val="008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 name="TextBox 45"/>
          <xdr:cNvSpPr txBox="1">
            <a:spLocks noChangeArrowheads="1"/>
          </xdr:cNvSpPr>
        </xdr:nvSpPr>
        <xdr:spPr>
          <a:xfrm>
            <a:off x="174" y="501"/>
            <a:ext cx="52" cy="20"/>
          </a:xfrm>
          <a:prstGeom prst="rect">
            <a:avLst/>
          </a:prstGeom>
          <a:noFill/>
          <a:ln w="9525" cmpd="sng">
            <a:noFill/>
          </a:ln>
        </xdr:spPr>
        <xdr:txBody>
          <a:bodyPr vertOverflow="clip" wrap="square"/>
          <a:p>
            <a:pPr algn="ctr">
              <a:defRPr/>
            </a:pPr>
            <a:r>
              <a:rPr lang="en-US" cap="none" sz="800" b="1" i="0" u="none" baseline="0"/>
              <a:t>(0,5;-05)</a:t>
            </a:r>
          </a:p>
        </xdr:txBody>
      </xdr:sp>
      <xdr:sp>
        <xdr:nvSpPr>
          <xdr:cNvPr id="29" name="Line 24"/>
          <xdr:cNvSpPr>
            <a:spLocks/>
          </xdr:cNvSpPr>
        </xdr:nvSpPr>
        <xdr:spPr>
          <a:xfrm flipH="1">
            <a:off x="125" y="398"/>
            <a:ext cx="1" cy="193"/>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0" name="Line 25"/>
          <xdr:cNvSpPr>
            <a:spLocks/>
          </xdr:cNvSpPr>
        </xdr:nvSpPr>
        <xdr:spPr>
          <a:xfrm flipV="1">
            <a:off x="101" y="449"/>
            <a:ext cx="197" cy="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 name="Line 26"/>
          <xdr:cNvSpPr>
            <a:spLocks/>
          </xdr:cNvSpPr>
        </xdr:nvSpPr>
        <xdr:spPr>
          <a:xfrm flipH="1">
            <a:off x="110" y="550"/>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27"/>
          <xdr:cNvSpPr>
            <a:spLocks/>
          </xdr:cNvSpPr>
        </xdr:nvSpPr>
        <xdr:spPr>
          <a:xfrm>
            <a:off x="127" y="550"/>
            <a:ext cx="9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0"/>
          <xdr:cNvSpPr>
            <a:spLocks/>
          </xdr:cNvSpPr>
        </xdr:nvSpPr>
        <xdr:spPr>
          <a:xfrm flipH="1">
            <a:off x="109" y="500"/>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TextBox 31"/>
          <xdr:cNvSpPr txBox="1">
            <a:spLocks noChangeArrowheads="1"/>
          </xdr:cNvSpPr>
        </xdr:nvSpPr>
        <xdr:spPr>
          <a:xfrm>
            <a:off x="157" y="558"/>
            <a:ext cx="33" cy="20"/>
          </a:xfrm>
          <a:prstGeom prst="rect">
            <a:avLst/>
          </a:prstGeom>
          <a:noFill/>
          <a:ln w="9525" cmpd="sng">
            <a:noFill/>
          </a:ln>
        </xdr:spPr>
        <xdr:txBody>
          <a:bodyPr vertOverflow="clip" wrap="square"/>
          <a:p>
            <a:pPr algn="ctr">
              <a:defRPr/>
            </a:pPr>
            <a:r>
              <a:rPr lang="en-US" cap="none" sz="1200" b="0" i="1" u="none" baseline="0"/>
              <a:t>a</a:t>
            </a:r>
          </a:p>
        </xdr:txBody>
      </xdr:sp>
      <xdr:sp>
        <xdr:nvSpPr>
          <xdr:cNvPr id="35" name="TextBox 32"/>
          <xdr:cNvSpPr txBox="1">
            <a:spLocks noChangeArrowheads="1"/>
          </xdr:cNvSpPr>
        </xdr:nvSpPr>
        <xdr:spPr>
          <a:xfrm>
            <a:off x="231" y="488"/>
            <a:ext cx="33" cy="20"/>
          </a:xfrm>
          <a:prstGeom prst="rect">
            <a:avLst/>
          </a:prstGeom>
          <a:noFill/>
          <a:ln w="9525" cmpd="sng">
            <a:noFill/>
          </a:ln>
        </xdr:spPr>
        <xdr:txBody>
          <a:bodyPr vertOverflow="clip" wrap="square"/>
          <a:p>
            <a:pPr algn="ctr">
              <a:defRPr/>
            </a:pPr>
            <a:r>
              <a:rPr lang="en-US" cap="none" sz="1200" b="0" i="1" u="none" baseline="0"/>
              <a:t>b</a:t>
            </a:r>
          </a:p>
        </xdr:txBody>
      </xdr:sp>
      <xdr:sp>
        <xdr:nvSpPr>
          <xdr:cNvPr id="36" name="TextBox 33"/>
          <xdr:cNvSpPr txBox="1">
            <a:spLocks noChangeArrowheads="1"/>
          </xdr:cNvSpPr>
        </xdr:nvSpPr>
        <xdr:spPr>
          <a:xfrm>
            <a:off x="147" y="477"/>
            <a:ext cx="33" cy="20"/>
          </a:xfrm>
          <a:prstGeom prst="rect">
            <a:avLst/>
          </a:prstGeom>
          <a:noFill/>
          <a:ln w="9525" cmpd="sng">
            <a:noFill/>
          </a:ln>
        </xdr:spPr>
        <xdr:txBody>
          <a:bodyPr vertOverflow="clip" wrap="square"/>
          <a:p>
            <a:pPr algn="ctr">
              <a:defRPr/>
            </a:pPr>
            <a:r>
              <a:rPr lang="en-US" cap="none" sz="1200" b="0" i="1" u="none" baseline="0"/>
              <a:t>d</a:t>
            </a:r>
          </a:p>
        </xdr:txBody>
      </xdr:sp>
      <xdr:sp>
        <xdr:nvSpPr>
          <xdr:cNvPr id="37" name="TextBox 34"/>
          <xdr:cNvSpPr txBox="1">
            <a:spLocks noChangeArrowheads="1"/>
          </xdr:cNvSpPr>
        </xdr:nvSpPr>
        <xdr:spPr>
          <a:xfrm>
            <a:off x="251" y="419"/>
            <a:ext cx="33" cy="20"/>
          </a:xfrm>
          <a:prstGeom prst="rect">
            <a:avLst/>
          </a:prstGeom>
          <a:noFill/>
          <a:ln w="9525" cmpd="sng">
            <a:noFill/>
          </a:ln>
        </xdr:spPr>
        <xdr:txBody>
          <a:bodyPr vertOverflow="clip" wrap="square"/>
          <a:p>
            <a:pPr algn="ctr">
              <a:defRPr/>
            </a:pPr>
            <a:r>
              <a:rPr lang="en-US" cap="none" sz="1200" b="0" i="1" u="none" baseline="0"/>
              <a:t>x</a:t>
            </a:r>
          </a:p>
        </xdr:txBody>
      </xdr:sp>
      <xdr:sp>
        <xdr:nvSpPr>
          <xdr:cNvPr id="38" name="Line 35"/>
          <xdr:cNvSpPr>
            <a:spLocks/>
          </xdr:cNvSpPr>
        </xdr:nvSpPr>
        <xdr:spPr>
          <a:xfrm>
            <a:off x="174" y="437"/>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6"/>
          <xdr:cNvSpPr>
            <a:spLocks/>
          </xdr:cNvSpPr>
        </xdr:nvSpPr>
        <xdr:spPr>
          <a:xfrm>
            <a:off x="225" y="43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TextBox 37"/>
          <xdr:cNvSpPr txBox="1">
            <a:spLocks noChangeArrowheads="1"/>
          </xdr:cNvSpPr>
        </xdr:nvSpPr>
        <xdr:spPr>
          <a:xfrm>
            <a:off x="163" y="408"/>
            <a:ext cx="23" cy="20"/>
          </a:xfrm>
          <a:prstGeom prst="rect">
            <a:avLst/>
          </a:prstGeom>
          <a:noFill/>
          <a:ln w="9525" cmpd="sng">
            <a:noFill/>
          </a:ln>
        </xdr:spPr>
        <xdr:txBody>
          <a:bodyPr vertOverflow="clip" wrap="square"/>
          <a:p>
            <a:pPr algn="ctr">
              <a:defRPr/>
            </a:pPr>
            <a:r>
              <a:rPr lang="en-US" cap="none" sz="800" b="1" i="0" u="none" baseline="0"/>
              <a:t>0,5</a:t>
            </a:r>
          </a:p>
        </xdr:txBody>
      </xdr:sp>
      <xdr:sp>
        <xdr:nvSpPr>
          <xdr:cNvPr id="41" name="TextBox 38"/>
          <xdr:cNvSpPr txBox="1">
            <a:spLocks noChangeArrowheads="1"/>
          </xdr:cNvSpPr>
        </xdr:nvSpPr>
        <xdr:spPr>
          <a:xfrm>
            <a:off x="214" y="409"/>
            <a:ext cx="23" cy="20"/>
          </a:xfrm>
          <a:prstGeom prst="rect">
            <a:avLst/>
          </a:prstGeom>
          <a:noFill/>
          <a:ln w="9525" cmpd="sng">
            <a:noFill/>
          </a:ln>
        </xdr:spPr>
        <xdr:txBody>
          <a:bodyPr vertOverflow="clip" wrap="square"/>
          <a:p>
            <a:pPr algn="ctr">
              <a:defRPr/>
            </a:pPr>
            <a:r>
              <a:rPr lang="en-US" cap="none" sz="800" b="1" i="0" u="none" baseline="0"/>
              <a:t>1,0</a:t>
            </a:r>
          </a:p>
        </xdr:txBody>
      </xdr:sp>
      <xdr:sp>
        <xdr:nvSpPr>
          <xdr:cNvPr id="42" name="TextBox 39"/>
          <xdr:cNvSpPr txBox="1">
            <a:spLocks noChangeArrowheads="1"/>
          </xdr:cNvSpPr>
        </xdr:nvSpPr>
        <xdr:spPr>
          <a:xfrm>
            <a:off x="98" y="423"/>
            <a:ext cx="23" cy="20"/>
          </a:xfrm>
          <a:prstGeom prst="rect">
            <a:avLst/>
          </a:prstGeom>
          <a:noFill/>
          <a:ln w="9525" cmpd="sng">
            <a:noFill/>
          </a:ln>
        </xdr:spPr>
        <xdr:txBody>
          <a:bodyPr vertOverflow="clip" wrap="square"/>
          <a:p>
            <a:pPr algn="ctr">
              <a:defRPr/>
            </a:pPr>
            <a:r>
              <a:rPr lang="en-US" cap="none" sz="800" b="1" i="0" u="none" baseline="0"/>
              <a:t>0</a:t>
            </a:r>
          </a:p>
        </xdr:txBody>
      </xdr:sp>
      <xdr:sp>
        <xdr:nvSpPr>
          <xdr:cNvPr id="43" name="TextBox 40"/>
          <xdr:cNvSpPr txBox="1">
            <a:spLocks noChangeArrowheads="1"/>
          </xdr:cNvSpPr>
        </xdr:nvSpPr>
        <xdr:spPr>
          <a:xfrm>
            <a:off x="79" y="481"/>
            <a:ext cx="28" cy="18"/>
          </a:xfrm>
          <a:prstGeom prst="rect">
            <a:avLst/>
          </a:prstGeom>
          <a:noFill/>
          <a:ln w="9525" cmpd="sng">
            <a:noFill/>
          </a:ln>
        </xdr:spPr>
        <xdr:txBody>
          <a:bodyPr vertOverflow="clip" wrap="square"/>
          <a:p>
            <a:pPr algn="ctr">
              <a:defRPr/>
            </a:pPr>
            <a:r>
              <a:rPr lang="en-US" cap="none" sz="800" b="1" i="0" u="none" baseline="0"/>
              <a:t>-0,5</a:t>
            </a:r>
          </a:p>
        </xdr:txBody>
      </xdr:sp>
      <xdr:sp>
        <xdr:nvSpPr>
          <xdr:cNvPr id="44" name="TextBox 41"/>
          <xdr:cNvSpPr txBox="1">
            <a:spLocks noChangeArrowheads="1"/>
          </xdr:cNvSpPr>
        </xdr:nvSpPr>
        <xdr:spPr>
          <a:xfrm>
            <a:off x="76" y="542"/>
            <a:ext cx="28" cy="18"/>
          </a:xfrm>
          <a:prstGeom prst="rect">
            <a:avLst/>
          </a:prstGeom>
          <a:noFill/>
          <a:ln w="9525" cmpd="sng">
            <a:noFill/>
          </a:ln>
        </xdr:spPr>
        <xdr:txBody>
          <a:bodyPr vertOverflow="clip" wrap="square"/>
          <a:p>
            <a:pPr algn="ctr">
              <a:defRPr/>
            </a:pPr>
            <a:r>
              <a:rPr lang="en-US" cap="none" sz="800" b="1" i="0" u="none" baseline="0"/>
              <a:t>-1,0</a:t>
            </a:r>
          </a:p>
        </xdr:txBody>
      </xdr:sp>
      <xdr:sp>
        <xdr:nvSpPr>
          <xdr:cNvPr id="45" name="Line 28"/>
          <xdr:cNvSpPr>
            <a:spLocks/>
          </xdr:cNvSpPr>
        </xdr:nvSpPr>
        <xdr:spPr>
          <a:xfrm>
            <a:off x="226" y="451"/>
            <a:ext cx="0" cy="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29"/>
          <xdr:cNvSpPr>
            <a:spLocks/>
          </xdr:cNvSpPr>
        </xdr:nvSpPr>
        <xdr:spPr>
          <a:xfrm flipV="1">
            <a:off x="126" y="450"/>
            <a:ext cx="100" cy="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TextBox 48"/>
          <xdr:cNvSpPr txBox="1">
            <a:spLocks noChangeArrowheads="1"/>
          </xdr:cNvSpPr>
        </xdr:nvSpPr>
        <xdr:spPr>
          <a:xfrm>
            <a:off x="71" y="354"/>
            <a:ext cx="250" cy="19"/>
          </a:xfrm>
          <a:prstGeom prst="rect">
            <a:avLst/>
          </a:prstGeom>
          <a:noFill/>
          <a:ln w="9525" cmpd="sng">
            <a:noFill/>
          </a:ln>
        </xdr:spPr>
        <xdr:txBody>
          <a:bodyPr vertOverflow="clip" wrap="square"/>
          <a:p>
            <a:pPr algn="ctr">
              <a:defRPr/>
            </a:pPr>
            <a:r>
              <a:rPr lang="en-US" cap="none" sz="1000" b="1" i="0" u="sng" baseline="0">
                <a:latin typeface="Arial"/>
                <a:ea typeface="Arial"/>
                <a:cs typeface="Arial"/>
              </a:rPr>
              <a:t>Punto medio de un segmento de recta</a:t>
            </a:r>
          </a:p>
        </xdr:txBody>
      </xdr:sp>
      <xdr:sp>
        <xdr:nvSpPr>
          <xdr:cNvPr id="48" name="Line 43"/>
          <xdr:cNvSpPr>
            <a:spLocks/>
          </xdr:cNvSpPr>
        </xdr:nvSpPr>
        <xdr:spPr>
          <a:xfrm>
            <a:off x="174" y="452"/>
            <a:ext cx="0" cy="50"/>
          </a:xfrm>
          <a:prstGeom prst="line">
            <a:avLst/>
          </a:prstGeom>
          <a:noFill/>
          <a:ln w="9525" cmpd="sng">
            <a:solidFill>
              <a:srgbClr val="008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209550</xdr:colOff>
      <xdr:row>35</xdr:row>
      <xdr:rowOff>190500</xdr:rowOff>
    </xdr:from>
    <xdr:to>
      <xdr:col>17</xdr:col>
      <xdr:colOff>200025</xdr:colOff>
      <xdr:row>48</xdr:row>
      <xdr:rowOff>9525</xdr:rowOff>
    </xdr:to>
    <xdr:grpSp>
      <xdr:nvGrpSpPr>
        <xdr:cNvPr id="49" name="Group 59"/>
        <xdr:cNvGrpSpPr>
          <a:grpSpLocks/>
        </xdr:cNvGrpSpPr>
      </xdr:nvGrpSpPr>
      <xdr:grpSpPr>
        <a:xfrm>
          <a:off x="447675" y="7886700"/>
          <a:ext cx="3800475" cy="2914650"/>
          <a:chOff x="373" y="4"/>
          <a:chExt cx="399" cy="298"/>
        </a:xfrm>
        <a:solidFill>
          <a:srgbClr val="FFFFFF"/>
        </a:solidFill>
      </xdr:grpSpPr>
      <xdr:sp>
        <xdr:nvSpPr>
          <xdr:cNvPr id="50" name="Line 57"/>
          <xdr:cNvSpPr>
            <a:spLocks/>
          </xdr:cNvSpPr>
        </xdr:nvSpPr>
        <xdr:spPr>
          <a:xfrm>
            <a:off x="401" y="4"/>
            <a:ext cx="1" cy="298"/>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51" name="Line 58"/>
          <xdr:cNvSpPr>
            <a:spLocks/>
          </xdr:cNvSpPr>
        </xdr:nvSpPr>
        <xdr:spPr>
          <a:xfrm flipV="1">
            <a:off x="373" y="275"/>
            <a:ext cx="39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152400</xdr:colOff>
      <xdr:row>9</xdr:row>
      <xdr:rowOff>9525</xdr:rowOff>
    </xdr:from>
    <xdr:to>
      <xdr:col>28</xdr:col>
      <xdr:colOff>95250</xdr:colOff>
      <xdr:row>18</xdr:row>
      <xdr:rowOff>209550</xdr:rowOff>
    </xdr:to>
    <xdr:sp>
      <xdr:nvSpPr>
        <xdr:cNvPr id="52" name="TextBox 60"/>
        <xdr:cNvSpPr txBox="1">
          <a:spLocks noChangeArrowheads="1"/>
        </xdr:cNvSpPr>
      </xdr:nvSpPr>
      <xdr:spPr>
        <a:xfrm>
          <a:off x="3962400" y="1524000"/>
          <a:ext cx="2800350" cy="2343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solidFill>
                <a:srgbClr val="FF0000"/>
              </a:solidFill>
              <a:latin typeface="Arial"/>
              <a:ea typeface="Arial"/>
              <a:cs typeface="Arial"/>
            </a:rPr>
            <a:t>Trate de elaborar el gráfico que se le muestra a la izquierda.
Y péguelo en donde se le indique</a:t>
          </a:r>
        </a:p>
      </xdr:txBody>
    </xdr:sp>
    <xdr:clientData/>
  </xdr:twoCellAnchor>
  <xdr:twoCellAnchor>
    <xdr:from>
      <xdr:col>15</xdr:col>
      <xdr:colOff>200025</xdr:colOff>
      <xdr:row>21</xdr:row>
      <xdr:rowOff>200025</xdr:rowOff>
    </xdr:from>
    <xdr:to>
      <xdr:col>27</xdr:col>
      <xdr:colOff>142875</xdr:colOff>
      <xdr:row>31</xdr:row>
      <xdr:rowOff>161925</xdr:rowOff>
    </xdr:to>
    <xdr:sp>
      <xdr:nvSpPr>
        <xdr:cNvPr id="53" name="TextBox 61"/>
        <xdr:cNvSpPr txBox="1">
          <a:spLocks noChangeArrowheads="1"/>
        </xdr:cNvSpPr>
      </xdr:nvSpPr>
      <xdr:spPr>
        <a:xfrm>
          <a:off x="3771900" y="4572000"/>
          <a:ext cx="2800350" cy="2343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solidFill>
                <a:srgbClr val="FF0000"/>
              </a:solidFill>
              <a:latin typeface="Arial"/>
              <a:ea typeface="Arial"/>
              <a:cs typeface="Arial"/>
            </a:rPr>
            <a:t>Trate de elaborar el gráfico que se le muestra a la izquierda.
Y péguelo en donde se le indique</a:t>
          </a:r>
        </a:p>
      </xdr:txBody>
    </xdr:sp>
    <xdr:clientData/>
  </xdr:twoCellAnchor>
  <xdr:twoCellAnchor>
    <xdr:from>
      <xdr:col>22</xdr:col>
      <xdr:colOff>200025</xdr:colOff>
      <xdr:row>36</xdr:row>
      <xdr:rowOff>200025</xdr:rowOff>
    </xdr:from>
    <xdr:to>
      <xdr:col>34</xdr:col>
      <xdr:colOff>142875</xdr:colOff>
      <xdr:row>46</xdr:row>
      <xdr:rowOff>161925</xdr:rowOff>
    </xdr:to>
    <xdr:sp>
      <xdr:nvSpPr>
        <xdr:cNvPr id="54" name="TextBox 62"/>
        <xdr:cNvSpPr txBox="1">
          <a:spLocks noChangeArrowheads="1"/>
        </xdr:cNvSpPr>
      </xdr:nvSpPr>
      <xdr:spPr>
        <a:xfrm>
          <a:off x="5438775" y="8134350"/>
          <a:ext cx="2800350" cy="2343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0" i="0" u="none" baseline="0">
              <a:solidFill>
                <a:srgbClr val="FF0000"/>
              </a:solidFill>
              <a:latin typeface="Arial"/>
              <a:ea typeface="Arial"/>
              <a:cs typeface="Arial"/>
            </a:rPr>
            <a:t>El gráfico de la izquierda es la plantilla para gráficos de 3 / 4 de alto y 1 de ancho.</a:t>
          </a:r>
        </a:p>
      </xdr:txBody>
    </xdr:sp>
    <xdr:clientData/>
  </xdr:twoCellAnchor>
  <xdr:twoCellAnchor>
    <xdr:from>
      <xdr:col>5</xdr:col>
      <xdr:colOff>28575</xdr:colOff>
      <xdr:row>0</xdr:row>
      <xdr:rowOff>47625</xdr:rowOff>
    </xdr:from>
    <xdr:to>
      <xdr:col>29</xdr:col>
      <xdr:colOff>114300</xdr:colOff>
      <xdr:row>6</xdr:row>
      <xdr:rowOff>47625</xdr:rowOff>
    </xdr:to>
    <xdr:sp>
      <xdr:nvSpPr>
        <xdr:cNvPr id="55" name="Rectangle 63"/>
        <xdr:cNvSpPr>
          <a:spLocks/>
        </xdr:cNvSpPr>
      </xdr:nvSpPr>
      <xdr:spPr>
        <a:xfrm>
          <a:off x="1219200" y="47625"/>
          <a:ext cx="5800725" cy="942975"/>
        </a:xfrm>
        <a:prstGeom prst="roundRect">
          <a:avLst/>
        </a:prstGeom>
        <a:blipFill>
          <a:blip r:embed="rId1"/>
          <a:srcRect/>
          <a:stretch>
            <a:fillRect/>
          </a:stretch>
        </a:blipFill>
        <a:ln w="9525" cmpd="sng">
          <a:solidFill>
            <a:srgbClr val="FF00FF"/>
          </a:solidFill>
          <a:headEnd type="none"/>
          <a:tailEnd type="none"/>
        </a:ln>
      </xdr:spPr>
      <xdr:txBody>
        <a:bodyPr vertOverflow="clip" wrap="square"/>
        <a:p>
          <a:pPr algn="ctr">
            <a:defRPr/>
          </a:pPr>
          <a:r>
            <a:rPr lang="en-US" cap="none" sz="2200" b="1" i="1" u="none" baseline="0">
              <a:solidFill>
                <a:srgbClr val="000080"/>
              </a:solidFill>
            </a:rPr>
            <a:t>Cursos Programados: Funciones
Plantilla para graficación paso a paso.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0.829</cdr:y>
    </cdr:from>
    <cdr:to>
      <cdr:x>0.8495</cdr:x>
      <cdr:y>0.94</cdr:y>
    </cdr:to>
    <cdr:pic>
      <cdr:nvPicPr>
        <cdr:cNvPr id="1" name="Picture 1"/>
        <cdr:cNvPicPr preferRelativeResize="1">
          <a:picLocks noChangeAspect="1"/>
        </cdr:cNvPicPr>
      </cdr:nvPicPr>
      <cdr:blipFill>
        <a:blip r:embed="rId1"/>
        <a:stretch>
          <a:fillRect/>
        </a:stretch>
      </cdr:blipFill>
      <cdr:spPr>
        <a:xfrm>
          <a:off x="504825" y="2266950"/>
          <a:ext cx="2505075" cy="304800"/>
        </a:xfrm>
        <a:prstGeom prst="rect">
          <a:avLst/>
        </a:prstGeom>
        <a:solidFill>
          <a:srgbClr val="FFFFFF"/>
        </a:solidFill>
        <a:ln w="9525" cmpd="sng">
          <a:solidFill>
            <a:srgbClr val="000000"/>
          </a:solidFill>
          <a:headEnd type="none"/>
          <a:tailEnd type="none"/>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0.60825</cdr:x>
      <cdr:y>0.50225</cdr:y>
    </cdr:from>
    <cdr:to>
      <cdr:x>0.98025</cdr:x>
      <cdr:y>0.6035</cdr:y>
    </cdr:to>
    <cdr:pic>
      <cdr:nvPicPr>
        <cdr:cNvPr id="1" name="Picture 1"/>
        <cdr:cNvPicPr preferRelativeResize="1">
          <a:picLocks noChangeAspect="1"/>
        </cdr:cNvPicPr>
      </cdr:nvPicPr>
      <cdr:blipFill>
        <a:blip r:embed="rId1"/>
        <a:stretch>
          <a:fillRect/>
        </a:stretch>
      </cdr:blipFill>
      <cdr:spPr>
        <a:xfrm>
          <a:off x="2095500" y="1409700"/>
          <a:ext cx="1285875" cy="285750"/>
        </a:xfrm>
        <a:prstGeom prst="rect">
          <a:avLst/>
        </a:prstGeom>
        <a:solidFill>
          <a:srgbClr val="CCFFFF"/>
        </a:solidFill>
        <a:ln w="9525" cmpd="sng">
          <a:solidFill>
            <a:srgbClr val="000000"/>
          </a:solidFill>
          <a:headEnd type="none"/>
          <a:tailEnd type="none"/>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cdr:x>
      <cdr:y>0.42025</cdr:y>
    </cdr:from>
    <cdr:to>
      <cdr:x>0.942</cdr:x>
      <cdr:y>0.537</cdr:y>
    </cdr:to>
    <cdr:pic>
      <cdr:nvPicPr>
        <cdr:cNvPr id="1" name="Picture 1"/>
        <cdr:cNvPicPr preferRelativeResize="1">
          <a:picLocks noChangeAspect="1"/>
        </cdr:cNvPicPr>
      </cdr:nvPicPr>
      <cdr:blipFill>
        <a:blip r:embed="rId1"/>
        <a:stretch>
          <a:fillRect/>
        </a:stretch>
      </cdr:blipFill>
      <cdr:spPr>
        <a:xfrm>
          <a:off x="2838450" y="1266825"/>
          <a:ext cx="714375" cy="352425"/>
        </a:xfrm>
        <a:prstGeom prst="rect">
          <a:avLst/>
        </a:prstGeom>
        <a:solidFill>
          <a:srgbClr val="CCFFFF"/>
        </a:solidFill>
        <a:ln w="9525" cmpd="sng">
          <a:solidFill>
            <a:srgbClr val="000000"/>
          </a:solidFill>
          <a:headEnd type="none"/>
          <a:tailEnd type="none"/>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0.4185</cdr:y>
    </cdr:from>
    <cdr:to>
      <cdr:x>0.93775</cdr:x>
      <cdr:y>0.5085</cdr:y>
    </cdr:to>
    <cdr:pic>
      <cdr:nvPicPr>
        <cdr:cNvPr id="1" name="Picture 1"/>
        <cdr:cNvPicPr preferRelativeResize="1">
          <a:picLocks noChangeAspect="1"/>
        </cdr:cNvPicPr>
      </cdr:nvPicPr>
      <cdr:blipFill>
        <a:blip r:embed="rId1"/>
        <a:stretch>
          <a:fillRect/>
        </a:stretch>
      </cdr:blipFill>
      <cdr:spPr>
        <a:xfrm>
          <a:off x="2695575" y="1190625"/>
          <a:ext cx="971550" cy="257175"/>
        </a:xfrm>
        <a:prstGeom prst="rect">
          <a:avLst/>
        </a:prstGeom>
        <a:solidFill>
          <a:srgbClr val="EAEAEA"/>
        </a:solidFill>
        <a:ln w="9525" cmpd="sng">
          <a:solidFill>
            <a:srgbClr val="0000FF"/>
          </a:solidFill>
          <a:headEnd type="none"/>
          <a:tailEnd type="none"/>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0.55025</cdr:x>
      <cdr:y>0.33675</cdr:y>
    </cdr:from>
    <cdr:to>
      <cdr:x>0.84025</cdr:x>
      <cdr:y>0.41225</cdr:y>
    </cdr:to>
    <cdr:sp>
      <cdr:nvSpPr>
        <cdr:cNvPr id="1" name="AutoShape 2"/>
        <cdr:cNvSpPr>
          <a:spLocks/>
        </cdr:cNvSpPr>
      </cdr:nvSpPr>
      <cdr:spPr>
        <a:xfrm>
          <a:off x="1781175" y="866775"/>
          <a:ext cx="942975" cy="200025"/>
        </a:xfrm>
        <a:prstGeom prst="borderCallout2">
          <a:avLst>
            <a:gd name="adj1" fmla="val -73277"/>
            <a:gd name="adj2" fmla="val 308981"/>
            <a:gd name="adj3" fmla="val -65083"/>
            <a:gd name="adj4" fmla="val 9763"/>
            <a:gd name="adj5" fmla="val -56888"/>
            <a:gd name="adj6" fmla="val 9763"/>
            <a:gd name="adj7" fmla="val -73277"/>
            <a:gd name="adj8" fmla="val 309000"/>
          </a:avLst>
        </a:prstGeom>
        <a:solidFill>
          <a:srgbClr val="EAEAEA"/>
        </a:solidFill>
        <a:ln w="9525" cmpd="sng">
          <a:solidFill>
            <a:srgbClr val="000000"/>
          </a:solidFill>
          <a:headEnd type="triangle"/>
          <a:tailEnd type="none"/>
        </a:ln>
      </cdr:spPr>
      <cdr:txBody>
        <a:bodyPr vertOverflow="clip" wrap="square"/>
        <a:p>
          <a:pPr algn="l">
            <a:defRPr/>
          </a:pPr>
          <a:r>
            <a:rPr lang="en-US" cap="none" sz="925" b="1" i="0" u="none" baseline="0"/>
            <a:t>y = 4(0,25) - 1= 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0:A50"/>
  <sheetViews>
    <sheetView tabSelected="1" workbookViewId="0" topLeftCell="A1">
      <selection activeCell="A20" sqref="A20:IV20"/>
    </sheetView>
  </sheetViews>
  <sheetFormatPr defaultColWidth="11.421875" defaultRowHeight="12.75"/>
  <cols>
    <col min="1" max="16384" width="11.421875" style="116" customWidth="1"/>
  </cols>
  <sheetData>
    <row r="50" ht="12.75">
      <c r="A50" s="115" t="s">
        <v>68</v>
      </c>
    </row>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10:T945"/>
  <sheetViews>
    <sheetView workbookViewId="0" topLeftCell="A892">
      <selection activeCell="A921" sqref="A921"/>
    </sheetView>
  </sheetViews>
  <sheetFormatPr defaultColWidth="11.421875" defaultRowHeight="12.75"/>
  <cols>
    <col min="1" max="1" width="15.140625" style="0" customWidth="1"/>
    <col min="2" max="10" width="10.8515625" style="0" customWidth="1"/>
  </cols>
  <sheetData>
    <row r="10" spans="1:2" ht="12.75">
      <c r="A10" s="2" t="s">
        <v>64</v>
      </c>
      <c r="B10" s="2" t="s">
        <v>65</v>
      </c>
    </row>
    <row r="11" spans="1:2" ht="12.75">
      <c r="A11" s="226" t="s">
        <v>2</v>
      </c>
      <c r="B11" s="227" t="s">
        <v>3</v>
      </c>
    </row>
    <row r="12" spans="1:2" ht="13.5" thickBot="1">
      <c r="A12" s="228">
        <v>-4</v>
      </c>
      <c r="B12" s="229">
        <v>0.5</v>
      </c>
    </row>
    <row r="13" spans="1:2" ht="13.5" thickBot="1">
      <c r="A13" s="77" t="s">
        <v>0</v>
      </c>
      <c r="B13" s="71" t="s">
        <v>1</v>
      </c>
    </row>
    <row r="14" spans="1:2" ht="13.5" thickTop="1">
      <c r="A14" s="75"/>
      <c r="B14" s="69"/>
    </row>
    <row r="15" spans="1:2" ht="12.75">
      <c r="A15" s="75"/>
      <c r="B15" s="69"/>
    </row>
    <row r="16" spans="1:2" ht="12.75">
      <c r="A16" s="75"/>
      <c r="B16" s="69"/>
    </row>
    <row r="17" spans="1:2" ht="12.75">
      <c r="A17" s="75"/>
      <c r="B17" s="69"/>
    </row>
    <row r="18" spans="1:2" ht="12.75">
      <c r="A18" s="75"/>
      <c r="B18" s="69"/>
    </row>
    <row r="19" spans="1:2" ht="12.75">
      <c r="A19" s="75"/>
      <c r="B19" s="69"/>
    </row>
    <row r="20" spans="1:2" ht="12.75">
      <c r="A20" s="75"/>
      <c r="B20" s="69"/>
    </row>
    <row r="21" spans="1:2" ht="12.75">
      <c r="A21" s="75"/>
      <c r="B21" s="69"/>
    </row>
    <row r="22" spans="1:2" ht="12.75">
      <c r="A22" s="75"/>
      <c r="B22" s="69"/>
    </row>
    <row r="23" spans="1:2" ht="12.75">
      <c r="A23" s="75"/>
      <c r="B23" s="69"/>
    </row>
    <row r="24" spans="1:2" ht="12.75">
      <c r="A24" s="75"/>
      <c r="B24" s="69"/>
    </row>
    <row r="25" spans="1:2" ht="12.75">
      <c r="A25" s="75"/>
      <c r="B25" s="69"/>
    </row>
    <row r="26" spans="1:2" ht="12.75">
      <c r="A26" s="75"/>
      <c r="B26" s="69"/>
    </row>
    <row r="27" spans="1:2" ht="12.75">
      <c r="A27" s="75"/>
      <c r="B27" s="69"/>
    </row>
    <row r="28" spans="1:2" ht="12.75">
      <c r="A28" s="75"/>
      <c r="B28" s="69"/>
    </row>
    <row r="29" spans="1:2" ht="12.75">
      <c r="A29" s="75"/>
      <c r="B29" s="69"/>
    </row>
    <row r="30" spans="1:2" ht="12.75">
      <c r="A30" s="76"/>
      <c r="B30" s="70"/>
    </row>
    <row r="33" ht="12.75">
      <c r="A33" s="152" t="s">
        <v>155</v>
      </c>
    </row>
    <row r="34" spans="1:2" ht="13.5" thickBot="1">
      <c r="A34" s="17" t="s">
        <v>0</v>
      </c>
      <c r="B34" s="82" t="s">
        <v>1</v>
      </c>
    </row>
    <row r="35" spans="1:2" ht="13.5" thickTop="1">
      <c r="A35" s="75"/>
      <c r="B35" s="69"/>
    </row>
    <row r="36" spans="1:2" ht="12.75">
      <c r="A36" s="75"/>
      <c r="B36" s="69"/>
    </row>
    <row r="37" spans="1:2" ht="12.75">
      <c r="A37" s="75"/>
      <c r="B37" s="69"/>
    </row>
    <row r="38" spans="1:2" ht="12.75">
      <c r="A38" s="75"/>
      <c r="B38" s="69"/>
    </row>
    <row r="39" spans="1:2" ht="12.75">
      <c r="A39" s="75"/>
      <c r="B39" s="69"/>
    </row>
    <row r="40" spans="1:2" ht="12.75">
      <c r="A40" s="75"/>
      <c r="B40" s="69"/>
    </row>
    <row r="41" spans="1:2" ht="12.75">
      <c r="A41" s="75"/>
      <c r="B41" s="69"/>
    </row>
    <row r="42" spans="1:2" ht="12.75">
      <c r="A42" s="75"/>
      <c r="B42" s="69"/>
    </row>
    <row r="43" spans="1:2" ht="12.75">
      <c r="A43" s="75"/>
      <c r="B43" s="69"/>
    </row>
    <row r="44" spans="1:2" ht="12.75">
      <c r="A44" s="75"/>
      <c r="B44" s="69"/>
    </row>
    <row r="45" spans="1:2" ht="12.75">
      <c r="A45" s="75"/>
      <c r="B45" s="69"/>
    </row>
    <row r="46" spans="1:2" ht="12.75">
      <c r="A46" s="75"/>
      <c r="B46" s="69"/>
    </row>
    <row r="47" spans="1:2" ht="12.75">
      <c r="A47" s="75"/>
      <c r="B47" s="69"/>
    </row>
    <row r="48" spans="1:2" ht="12.75">
      <c r="A48" s="75"/>
      <c r="B48" s="69"/>
    </row>
    <row r="49" spans="1:2" ht="12.75">
      <c r="A49" s="75"/>
      <c r="B49" s="69"/>
    </row>
    <row r="50" spans="1:2" ht="12.75">
      <c r="A50" s="75"/>
      <c r="B50" s="69"/>
    </row>
    <row r="51" spans="1:2" ht="12.75">
      <c r="A51" s="76"/>
      <c r="B51" s="70"/>
    </row>
    <row r="52" ht="12.75">
      <c r="A52" s="1"/>
    </row>
    <row r="55" spans="1:4" ht="12.75">
      <c r="A55" s="227" t="s">
        <v>59</v>
      </c>
      <c r="B55" s="227" t="s">
        <v>10</v>
      </c>
      <c r="C55" s="230" t="s">
        <v>57</v>
      </c>
      <c r="D55" s="227" t="s">
        <v>58</v>
      </c>
    </row>
    <row r="56" spans="1:4" ht="12.75">
      <c r="A56" s="198">
        <v>-4.5</v>
      </c>
      <c r="B56" s="198">
        <v>0.5</v>
      </c>
      <c r="C56" s="231">
        <v>0.5</v>
      </c>
      <c r="D56" s="198">
        <f>0.25</f>
        <v>0.25</v>
      </c>
    </row>
    <row r="57" spans="1:4" ht="13.5" thickBot="1">
      <c r="A57" s="232" t="s">
        <v>4</v>
      </c>
      <c r="B57" s="232" t="s">
        <v>5</v>
      </c>
      <c r="C57" s="152"/>
      <c r="D57" s="152"/>
    </row>
    <row r="58" spans="1:2" ht="13.5" thickTop="1">
      <c r="A58" s="69"/>
      <c r="B58" s="80"/>
    </row>
    <row r="59" spans="1:2" ht="12.75">
      <c r="A59" s="69"/>
      <c r="B59" s="80"/>
    </row>
    <row r="60" spans="1:2" ht="12.75">
      <c r="A60" s="69"/>
      <c r="B60" s="80"/>
    </row>
    <row r="61" spans="1:2" ht="12.75">
      <c r="A61" s="69"/>
      <c r="B61" s="80"/>
    </row>
    <row r="62" spans="1:2" ht="12.75">
      <c r="A62" s="69"/>
      <c r="B62" s="80"/>
    </row>
    <row r="63" spans="1:2" ht="12.75">
      <c r="A63" s="69"/>
      <c r="B63" s="80"/>
    </row>
    <row r="64" spans="1:2" ht="12.75">
      <c r="A64" s="69"/>
      <c r="B64" s="80"/>
    </row>
    <row r="65" spans="1:2" ht="12.75">
      <c r="A65" s="69"/>
      <c r="B65" s="80"/>
    </row>
    <row r="66" spans="1:2" ht="12.75">
      <c r="A66" s="69"/>
      <c r="B66" s="80"/>
    </row>
    <row r="67" spans="1:2" ht="12.75">
      <c r="A67" s="69"/>
      <c r="B67" s="80"/>
    </row>
    <row r="68" spans="1:2" ht="12.75">
      <c r="A68" s="69"/>
      <c r="B68" s="80"/>
    </row>
    <row r="69" spans="1:2" ht="12.75">
      <c r="A69" s="69"/>
      <c r="B69" s="80"/>
    </row>
    <row r="70" spans="1:2" ht="12.75">
      <c r="A70" s="69"/>
      <c r="B70" s="80"/>
    </row>
    <row r="71" spans="1:2" ht="12.75">
      <c r="A71" s="69"/>
      <c r="B71" s="80"/>
    </row>
    <row r="72" spans="1:2" ht="12.75">
      <c r="A72" s="69"/>
      <c r="B72" s="80"/>
    </row>
    <row r="73" spans="1:2" ht="12.75">
      <c r="A73" s="69"/>
      <c r="B73" s="80"/>
    </row>
    <row r="74" spans="1:2" ht="12.75">
      <c r="A74" s="69"/>
      <c r="B74" s="80"/>
    </row>
    <row r="75" spans="1:2" ht="12.75">
      <c r="A75" s="70"/>
      <c r="B75" s="81"/>
    </row>
    <row r="79" spans="1:2" ht="12.75">
      <c r="A79" s="227" t="s">
        <v>59</v>
      </c>
      <c r="B79" s="227" t="s">
        <v>10</v>
      </c>
    </row>
    <row r="80" spans="1:2" ht="13.5" thickBot="1">
      <c r="A80" s="225">
        <v>-2</v>
      </c>
      <c r="B80" s="225">
        <v>0.25</v>
      </c>
    </row>
    <row r="81" spans="1:2" ht="13.5" thickBot="1">
      <c r="A81" s="63" t="s">
        <v>4</v>
      </c>
      <c r="B81" s="63" t="s">
        <v>5</v>
      </c>
    </row>
    <row r="82" spans="1:2" ht="13.5" thickTop="1">
      <c r="A82" s="69"/>
      <c r="B82" s="69"/>
    </row>
    <row r="83" spans="1:2" ht="12.75">
      <c r="A83" s="69"/>
      <c r="B83" s="69"/>
    </row>
    <row r="84" spans="1:2" ht="12.75">
      <c r="A84" s="69"/>
      <c r="B84" s="69"/>
    </row>
    <row r="85" spans="1:2" ht="12.75">
      <c r="A85" s="69"/>
      <c r="B85" s="69"/>
    </row>
    <row r="86" spans="1:2" ht="12.75">
      <c r="A86" s="69"/>
      <c r="B86" s="69"/>
    </row>
    <row r="87" spans="1:2" ht="12.75">
      <c r="A87" s="69"/>
      <c r="B87" s="69"/>
    </row>
    <row r="88" spans="1:2" ht="12.75">
      <c r="A88" s="69"/>
      <c r="B88" s="69"/>
    </row>
    <row r="89" spans="1:2" ht="12.75">
      <c r="A89" s="69"/>
      <c r="B89" s="69"/>
    </row>
    <row r="90" spans="1:2" ht="12.75">
      <c r="A90" s="69"/>
      <c r="B90" s="69"/>
    </row>
    <row r="91" spans="1:2" ht="12.75">
      <c r="A91" s="69"/>
      <c r="B91" s="69"/>
    </row>
    <row r="92" spans="1:2" ht="12.75">
      <c r="A92" s="69"/>
      <c r="B92" s="69"/>
    </row>
    <row r="93" spans="1:2" ht="12.75">
      <c r="A93" s="69"/>
      <c r="B93" s="69"/>
    </row>
    <row r="94" spans="1:2" ht="12.75">
      <c r="A94" s="69"/>
      <c r="B94" s="69"/>
    </row>
    <row r="95" spans="1:2" ht="12.75">
      <c r="A95" s="69"/>
      <c r="B95" s="69"/>
    </row>
    <row r="96" spans="1:2" ht="12.75">
      <c r="A96" s="69"/>
      <c r="B96" s="69"/>
    </row>
    <row r="97" spans="1:2" ht="12.75">
      <c r="A97" s="69"/>
      <c r="B97" s="69"/>
    </row>
    <row r="98" spans="1:2" ht="12.75">
      <c r="A98" s="70"/>
      <c r="B98" s="70"/>
    </row>
    <row r="101" spans="1:2" ht="12.75">
      <c r="A101" s="2" t="s">
        <v>66</v>
      </c>
      <c r="B101" s="2" t="s">
        <v>6</v>
      </c>
    </row>
    <row r="106" spans="1:2" ht="12.75">
      <c r="A106" s="176" t="s">
        <v>9</v>
      </c>
      <c r="B106" s="193">
        <v>0</v>
      </c>
    </row>
    <row r="107" spans="1:2" ht="12.75">
      <c r="A107" s="157" t="s">
        <v>10</v>
      </c>
      <c r="B107" s="194">
        <v>0.25</v>
      </c>
    </row>
    <row r="108" spans="1:2" ht="12.75">
      <c r="A108" s="157" t="s">
        <v>7</v>
      </c>
      <c r="B108" s="194">
        <v>4</v>
      </c>
    </row>
    <row r="109" spans="1:2" ht="12.75">
      <c r="A109" s="233" t="s">
        <v>8</v>
      </c>
      <c r="B109" s="198">
        <v>-1</v>
      </c>
    </row>
    <row r="110" spans="1:2" ht="16.5" thickBot="1">
      <c r="A110" s="8" t="s">
        <v>0</v>
      </c>
      <c r="B110" s="9" t="s">
        <v>1</v>
      </c>
    </row>
    <row r="111" spans="1:2" ht="13.5" thickTop="1">
      <c r="A111" s="5"/>
      <c r="B111" s="3"/>
    </row>
    <row r="112" spans="1:2" ht="12.75">
      <c r="A112" s="5"/>
      <c r="B112" s="3"/>
    </row>
    <row r="113" spans="1:2" ht="12.75">
      <c r="A113" s="5"/>
      <c r="B113" s="3"/>
    </row>
    <row r="114" spans="1:2" ht="12.75">
      <c r="A114" s="5"/>
      <c r="B114" s="3"/>
    </row>
    <row r="115" spans="1:2" ht="12.75">
      <c r="A115" s="5"/>
      <c r="B115" s="3"/>
    </row>
    <row r="116" spans="1:2" ht="12.75">
      <c r="A116" s="5"/>
      <c r="B116" s="3"/>
    </row>
    <row r="117" spans="1:2" ht="12.75">
      <c r="A117" s="5"/>
      <c r="B117" s="3"/>
    </row>
    <row r="118" spans="1:2" ht="12.75">
      <c r="A118" s="5"/>
      <c r="B118" s="3"/>
    </row>
    <row r="119" spans="1:2" ht="12.75">
      <c r="A119" s="5"/>
      <c r="B119" s="3"/>
    </row>
    <row r="120" spans="1:2" ht="12.75">
      <c r="A120" s="6"/>
      <c r="B120" s="4"/>
    </row>
    <row r="125" ht="12.75">
      <c r="A125" s="2" t="s">
        <v>18</v>
      </c>
    </row>
    <row r="126" ht="12.75">
      <c r="A126" s="11"/>
    </row>
    <row r="127" spans="1:3" ht="12.75">
      <c r="A127" s="234" t="s">
        <v>11</v>
      </c>
      <c r="B127" s="234" t="s">
        <v>12</v>
      </c>
      <c r="C127" s="234" t="s">
        <v>13</v>
      </c>
    </row>
    <row r="128" spans="1:3" ht="13.5" thickBot="1">
      <c r="A128" s="235">
        <v>1</v>
      </c>
      <c r="B128" s="235">
        <v>0</v>
      </c>
      <c r="C128" s="235">
        <f>(A128-B128)^2</f>
        <v>1</v>
      </c>
    </row>
    <row r="129" spans="1:3" ht="12.75">
      <c r="A129" s="236" t="s">
        <v>14</v>
      </c>
      <c r="B129" s="236" t="s">
        <v>15</v>
      </c>
      <c r="C129" s="236" t="s">
        <v>16</v>
      </c>
    </row>
    <row r="130" spans="1:3" ht="13.5" thickBot="1">
      <c r="A130" s="235">
        <v>-1</v>
      </c>
      <c r="B130" s="235">
        <v>0</v>
      </c>
      <c r="C130" s="235">
        <f>(A130-B130)^2</f>
        <v>1</v>
      </c>
    </row>
    <row r="131" spans="1:3" ht="12.75">
      <c r="A131" s="4" t="s">
        <v>17</v>
      </c>
      <c r="B131" s="4"/>
      <c r="C131" s="90">
        <f>SQRT(C128+C130)</f>
        <v>1.4142135623730951</v>
      </c>
    </row>
    <row r="143" ht="12.75">
      <c r="A143" s="2" t="s">
        <v>19</v>
      </c>
    </row>
    <row r="146" spans="1:3" ht="12.75">
      <c r="A146" s="84" t="s">
        <v>11</v>
      </c>
      <c r="B146" s="84" t="s">
        <v>12</v>
      </c>
      <c r="C146" s="84" t="s">
        <v>60</v>
      </c>
    </row>
    <row r="147" spans="1:3" ht="13.5" thickBot="1">
      <c r="A147" s="86"/>
      <c r="B147" s="86"/>
      <c r="C147" s="88"/>
    </row>
    <row r="148" spans="1:3" ht="12.75">
      <c r="A148" s="85" t="s">
        <v>14</v>
      </c>
      <c r="B148" s="85" t="s">
        <v>15</v>
      </c>
      <c r="C148" s="85"/>
    </row>
    <row r="149" spans="1:3" ht="12.75">
      <c r="A149" s="83"/>
      <c r="B149" s="83"/>
      <c r="C149" s="89"/>
    </row>
    <row r="161" ht="12.75">
      <c r="A161" s="2" t="s">
        <v>67</v>
      </c>
    </row>
    <row r="164" spans="1:2" ht="12.75">
      <c r="A164" s="93" t="s">
        <v>156</v>
      </c>
      <c r="B164" s="50"/>
    </row>
    <row r="165" spans="1:2" ht="12.75">
      <c r="A165" s="157" t="s">
        <v>7</v>
      </c>
      <c r="B165" s="125">
        <v>4</v>
      </c>
    </row>
    <row r="166" spans="1:2" ht="12.75">
      <c r="A166" s="157" t="s">
        <v>21</v>
      </c>
      <c r="B166" s="125">
        <v>-1</v>
      </c>
    </row>
    <row r="167" spans="1:2" ht="13.5" thickBot="1">
      <c r="A167" s="177" t="s">
        <v>3</v>
      </c>
      <c r="B167" s="224">
        <v>0.5</v>
      </c>
    </row>
    <row r="168" spans="1:2" ht="13.5" thickBot="1">
      <c r="A168" s="92" t="s">
        <v>0</v>
      </c>
      <c r="B168" s="63" t="s">
        <v>1</v>
      </c>
    </row>
    <row r="169" spans="1:2" ht="13.5" thickTop="1">
      <c r="A169" s="75"/>
      <c r="B169" s="69"/>
    </row>
    <row r="170" spans="1:2" ht="12.75">
      <c r="A170" s="75"/>
      <c r="B170" s="69"/>
    </row>
    <row r="171" spans="1:2" ht="12.75">
      <c r="A171" s="75"/>
      <c r="B171" s="69"/>
    </row>
    <row r="172" spans="1:2" ht="12.75">
      <c r="A172" s="75"/>
      <c r="B172" s="69"/>
    </row>
    <row r="173" spans="1:2" ht="12.75">
      <c r="A173" s="75"/>
      <c r="B173" s="69"/>
    </row>
    <row r="174" spans="1:2" ht="12.75">
      <c r="A174" s="75"/>
      <c r="B174" s="69"/>
    </row>
    <row r="175" spans="1:2" ht="12.75">
      <c r="A175" s="75"/>
      <c r="B175" s="69"/>
    </row>
    <row r="176" spans="1:2" ht="12.75">
      <c r="A176" s="76"/>
      <c r="B176" s="70"/>
    </row>
    <row r="180" spans="1:2" ht="12.75">
      <c r="A180" s="93" t="s">
        <v>157</v>
      </c>
      <c r="B180" s="94"/>
    </row>
    <row r="181" spans="1:2" ht="12.75">
      <c r="A181" s="176" t="s">
        <v>7</v>
      </c>
      <c r="B181" s="124">
        <v>0</v>
      </c>
    </row>
    <row r="182" spans="1:2" ht="12.75">
      <c r="A182" s="157" t="s">
        <v>8</v>
      </c>
      <c r="B182" s="125">
        <v>6</v>
      </c>
    </row>
    <row r="183" spans="1:2" ht="13.5" thickBot="1">
      <c r="A183" s="177" t="s">
        <v>3</v>
      </c>
      <c r="B183" s="224">
        <v>1</v>
      </c>
    </row>
    <row r="184" spans="1:2" ht="13.5" thickBot="1">
      <c r="A184" s="92" t="s">
        <v>0</v>
      </c>
      <c r="B184" s="63" t="s">
        <v>1</v>
      </c>
    </row>
    <row r="185" spans="1:2" ht="13.5" thickTop="1">
      <c r="A185" s="13"/>
      <c r="B185" s="3"/>
    </row>
    <row r="186" spans="1:2" ht="12.75">
      <c r="A186" s="13"/>
      <c r="B186" s="3"/>
    </row>
    <row r="187" spans="1:2" ht="12.75">
      <c r="A187" s="13"/>
      <c r="B187" s="3"/>
    </row>
    <row r="188" spans="1:2" ht="12.75">
      <c r="A188" s="13"/>
      <c r="B188" s="3"/>
    </row>
    <row r="189" spans="1:2" ht="12.75">
      <c r="A189" s="13"/>
      <c r="B189" s="3"/>
    </row>
    <row r="190" spans="1:2" ht="12.75">
      <c r="A190" s="13"/>
      <c r="B190" s="3"/>
    </row>
    <row r="191" spans="1:2" ht="12.75">
      <c r="A191" s="13"/>
      <c r="B191" s="3"/>
    </row>
    <row r="192" spans="1:2" ht="12.75">
      <c r="A192" s="13"/>
      <c r="B192" s="3"/>
    </row>
    <row r="193" spans="1:2" ht="12.75">
      <c r="A193" s="15"/>
      <c r="B193" s="4"/>
    </row>
    <row r="196" spans="1:2" ht="12.75">
      <c r="A196" s="93" t="s">
        <v>159</v>
      </c>
      <c r="B196" s="94"/>
    </row>
    <row r="197" spans="1:2" ht="12.75">
      <c r="A197" s="93" t="s">
        <v>7</v>
      </c>
      <c r="B197" s="124">
        <v>1</v>
      </c>
    </row>
    <row r="198" spans="1:2" ht="12.75">
      <c r="A198" s="221" t="s">
        <v>20</v>
      </c>
      <c r="B198" s="125">
        <v>0</v>
      </c>
    </row>
    <row r="199" spans="1:2" ht="13.5" thickBot="1">
      <c r="A199" s="59" t="s">
        <v>3</v>
      </c>
      <c r="B199" s="224">
        <v>1</v>
      </c>
    </row>
    <row r="200" spans="1:2" ht="13.5" thickBot="1">
      <c r="A200" s="92" t="s">
        <v>0</v>
      </c>
      <c r="B200" s="63" t="s">
        <v>1</v>
      </c>
    </row>
    <row r="201" spans="1:2" ht="13.5" thickTop="1">
      <c r="A201" s="13"/>
      <c r="B201" s="3"/>
    </row>
    <row r="202" spans="1:2" ht="12.75">
      <c r="A202" s="13"/>
      <c r="B202" s="3"/>
    </row>
    <row r="203" spans="1:2" ht="12.75">
      <c r="A203" s="13"/>
      <c r="B203" s="3"/>
    </row>
    <row r="204" spans="1:2" ht="12.75">
      <c r="A204" s="13"/>
      <c r="B204" s="3"/>
    </row>
    <row r="205" spans="1:2" ht="12.75">
      <c r="A205" s="13"/>
      <c r="B205" s="3"/>
    </row>
    <row r="206" spans="1:2" ht="12.75">
      <c r="A206" s="13"/>
      <c r="B206" s="3"/>
    </row>
    <row r="207" spans="1:2" ht="12.75">
      <c r="A207" s="13"/>
      <c r="B207" s="3"/>
    </row>
    <row r="208" spans="1:2" ht="12.75">
      <c r="A208" s="13"/>
      <c r="B208" s="3"/>
    </row>
    <row r="209" spans="1:2" ht="12.75">
      <c r="A209" s="15"/>
      <c r="B209" s="4"/>
    </row>
    <row r="212" spans="1:2" ht="12.75">
      <c r="A212" s="2" t="s">
        <v>148</v>
      </c>
      <c r="B212" s="2" t="s">
        <v>149</v>
      </c>
    </row>
    <row r="214" ht="12.75">
      <c r="A214" s="152" t="s">
        <v>147</v>
      </c>
    </row>
    <row r="217" spans="1:2" ht="12.75">
      <c r="A217" s="176" t="s">
        <v>8</v>
      </c>
      <c r="B217" s="195"/>
    </row>
    <row r="218" spans="1:2" ht="12.75">
      <c r="A218" s="157" t="s">
        <v>22</v>
      </c>
      <c r="B218" s="196"/>
    </row>
    <row r="219" spans="1:2" ht="12.75">
      <c r="A219" s="157" t="s">
        <v>23</v>
      </c>
      <c r="B219" s="196"/>
    </row>
    <row r="220" spans="1:2" ht="12.75">
      <c r="A220" s="157" t="s">
        <v>24</v>
      </c>
      <c r="B220" s="196"/>
    </row>
    <row r="221" spans="1:2" ht="12.75">
      <c r="A221" s="157" t="s">
        <v>3</v>
      </c>
      <c r="B221" s="196"/>
    </row>
    <row r="222" spans="1:2" ht="13.5" thickBot="1">
      <c r="A222" s="148" t="s">
        <v>0</v>
      </c>
      <c r="B222" s="82" t="s">
        <v>1</v>
      </c>
    </row>
    <row r="223" spans="1:2" ht="13.5" thickTop="1">
      <c r="A223" s="184"/>
      <c r="B223" s="69"/>
    </row>
    <row r="224" spans="1:2" ht="12.75">
      <c r="A224" s="184"/>
      <c r="B224" s="69"/>
    </row>
    <row r="225" spans="1:2" ht="12.75">
      <c r="A225" s="184"/>
      <c r="B225" s="69"/>
    </row>
    <row r="226" spans="1:2" ht="12.75">
      <c r="A226" s="184"/>
      <c r="B226" s="69"/>
    </row>
    <row r="227" spans="1:2" ht="12.75">
      <c r="A227" s="184"/>
      <c r="B227" s="69"/>
    </row>
    <row r="228" spans="1:2" ht="12.75">
      <c r="A228" s="184"/>
      <c r="B228" s="69"/>
    </row>
    <row r="229" spans="1:2" ht="12.75">
      <c r="A229" s="184"/>
      <c r="B229" s="69"/>
    </row>
    <row r="230" spans="1:2" ht="12.75">
      <c r="A230" s="184"/>
      <c r="B230" s="69"/>
    </row>
    <row r="231" spans="1:2" ht="12.75">
      <c r="A231" s="185"/>
      <c r="B231" s="70"/>
    </row>
    <row r="234" ht="12.75">
      <c r="A234" s="152" t="s">
        <v>147</v>
      </c>
    </row>
    <row r="238" spans="1:2" ht="12.75">
      <c r="A238" s="176" t="s">
        <v>8</v>
      </c>
      <c r="B238" s="50"/>
    </row>
    <row r="239" spans="1:2" ht="12.75">
      <c r="A239" s="157" t="s">
        <v>22</v>
      </c>
      <c r="B239" s="3"/>
    </row>
    <row r="240" spans="1:2" ht="12.75">
      <c r="A240" s="157" t="s">
        <v>23</v>
      </c>
      <c r="B240" s="3"/>
    </row>
    <row r="241" spans="1:2" ht="12.75">
      <c r="A241" s="157" t="s">
        <v>24</v>
      </c>
      <c r="B241" s="3"/>
    </row>
    <row r="242" spans="1:2" ht="13.5" thickBot="1">
      <c r="A242" s="177" t="s">
        <v>10</v>
      </c>
      <c r="B242" s="61"/>
    </row>
    <row r="243" spans="1:2" ht="13.5" thickBot="1">
      <c r="A243" s="186" t="s">
        <v>0</v>
      </c>
      <c r="B243" s="63" t="s">
        <v>1</v>
      </c>
    </row>
    <row r="244" spans="1:2" ht="13.5" thickTop="1">
      <c r="A244" s="184"/>
      <c r="B244" s="80"/>
    </row>
    <row r="245" spans="1:2" ht="12.75">
      <c r="A245" s="184"/>
      <c r="B245" s="80"/>
    </row>
    <row r="246" spans="1:2" ht="12.75">
      <c r="A246" s="184"/>
      <c r="B246" s="80"/>
    </row>
    <row r="247" spans="1:2" ht="12.75">
      <c r="A247" s="184"/>
      <c r="B247" s="80"/>
    </row>
    <row r="248" spans="1:2" ht="12.75">
      <c r="A248" s="184"/>
      <c r="B248" s="80"/>
    </row>
    <row r="249" spans="1:2" ht="12.75">
      <c r="A249" s="184"/>
      <c r="B249" s="80"/>
    </row>
    <row r="250" spans="1:2" ht="12.75">
      <c r="A250" s="184"/>
      <c r="B250" s="80"/>
    </row>
    <row r="251" spans="1:2" ht="12.75">
      <c r="A251" s="184"/>
      <c r="B251" s="80"/>
    </row>
    <row r="252" spans="1:2" ht="12.75">
      <c r="A252" s="184"/>
      <c r="B252" s="80"/>
    </row>
    <row r="253" spans="1:2" ht="12.75">
      <c r="A253" s="184"/>
      <c r="B253" s="80"/>
    </row>
    <row r="254" spans="1:2" ht="12.75">
      <c r="A254" s="185"/>
      <c r="B254" s="81"/>
    </row>
    <row r="259" ht="12.75">
      <c r="A259" s="2" t="s">
        <v>160</v>
      </c>
    </row>
    <row r="261" spans="1:2" ht="12.75">
      <c r="A261" s="176" t="s">
        <v>8</v>
      </c>
      <c r="B261" s="187">
        <v>1</v>
      </c>
    </row>
    <row r="262" spans="1:2" ht="13.5" thickBot="1">
      <c r="A262" s="177" t="s">
        <v>22</v>
      </c>
      <c r="B262" s="188">
        <v>1</v>
      </c>
    </row>
    <row r="263" spans="1:2" ht="12.75">
      <c r="A263" s="190" t="s">
        <v>10</v>
      </c>
      <c r="B263" s="189">
        <v>1</v>
      </c>
    </row>
    <row r="264" spans="1:2" ht="13.5" thickBot="1">
      <c r="A264" s="148" t="s">
        <v>0</v>
      </c>
      <c r="B264" s="82" t="s">
        <v>1</v>
      </c>
    </row>
    <row r="265" spans="1:2" ht="13.5" thickTop="1">
      <c r="A265" s="184"/>
      <c r="B265" s="80"/>
    </row>
    <row r="266" spans="1:2" ht="12.75">
      <c r="A266" s="184"/>
      <c r="B266" s="80"/>
    </row>
    <row r="267" spans="1:2" ht="12.75">
      <c r="A267" s="184"/>
      <c r="B267" s="80"/>
    </row>
    <row r="268" spans="1:2" ht="12.75">
      <c r="A268" s="184"/>
      <c r="B268" s="80"/>
    </row>
    <row r="269" spans="1:2" ht="12.75">
      <c r="A269" s="184"/>
      <c r="B269" s="80"/>
    </row>
    <row r="270" spans="1:2" ht="12.75">
      <c r="A270" s="184"/>
      <c r="B270" s="80"/>
    </row>
    <row r="271" spans="1:2" ht="12.75">
      <c r="A271" s="184"/>
      <c r="B271" s="80"/>
    </row>
    <row r="272" spans="1:2" ht="12.75">
      <c r="A272" s="184"/>
      <c r="B272" s="80"/>
    </row>
    <row r="273" spans="1:2" ht="12.75">
      <c r="A273" s="184"/>
      <c r="B273" s="80"/>
    </row>
    <row r="274" spans="1:2" ht="12.75">
      <c r="A274" s="184"/>
      <c r="B274" s="80"/>
    </row>
    <row r="275" spans="1:2" ht="12.75">
      <c r="A275" s="184"/>
      <c r="B275" s="80"/>
    </row>
    <row r="276" spans="1:2" ht="12.75">
      <c r="A276" s="184"/>
      <c r="B276" s="80"/>
    </row>
    <row r="277" spans="1:2" ht="12.75">
      <c r="A277" s="185"/>
      <c r="B277" s="81"/>
    </row>
    <row r="282" spans="1:2" ht="12.75">
      <c r="A282" s="220">
        <v>1.12</v>
      </c>
      <c r="B282" s="74" t="s">
        <v>25</v>
      </c>
    </row>
    <row r="283" spans="1:2" ht="12.75">
      <c r="A283" s="2"/>
      <c r="B283" s="2"/>
    </row>
    <row r="284" spans="1:2" ht="12.75">
      <c r="A284" s="2" t="s">
        <v>71</v>
      </c>
      <c r="B284" s="2" t="s">
        <v>72</v>
      </c>
    </row>
    <row r="285" spans="1:2" ht="12.75">
      <c r="A285" s="2"/>
      <c r="B285" s="2"/>
    </row>
    <row r="286" spans="1:2" ht="12.75">
      <c r="A286" s="2" t="s">
        <v>73</v>
      </c>
      <c r="B286" s="2"/>
    </row>
    <row r="287" spans="1:2" ht="12.75">
      <c r="A287" s="2"/>
      <c r="B287" s="2"/>
    </row>
    <row r="288" spans="1:2" ht="12.75">
      <c r="A288" s="2"/>
      <c r="B288" s="2"/>
    </row>
    <row r="289" spans="1:2" ht="12.75">
      <c r="A289" s="193" t="s">
        <v>28</v>
      </c>
      <c r="B289" s="94"/>
    </row>
    <row r="290" spans="1:2" ht="12.75">
      <c r="A290" s="194" t="s">
        <v>29</v>
      </c>
      <c r="B290" s="121"/>
    </row>
    <row r="291" spans="1:2" ht="12.75">
      <c r="A291" s="194" t="s">
        <v>30</v>
      </c>
      <c r="B291" s="121"/>
    </row>
    <row r="292" spans="1:2" ht="12.75">
      <c r="A292" s="194" t="s">
        <v>31</v>
      </c>
      <c r="B292" s="121"/>
    </row>
    <row r="293" spans="1:2" ht="12.75">
      <c r="A293" s="194" t="s">
        <v>74</v>
      </c>
      <c r="B293" s="123"/>
    </row>
    <row r="294" spans="1:2" ht="12.75">
      <c r="A294" s="194" t="s">
        <v>75</v>
      </c>
      <c r="B294" s="122"/>
    </row>
    <row r="295" spans="1:2" ht="12.75">
      <c r="A295" s="194" t="s">
        <v>3</v>
      </c>
      <c r="B295" s="121"/>
    </row>
    <row r="296" spans="1:2" ht="12.75">
      <c r="A296" s="126" t="s">
        <v>0</v>
      </c>
      <c r="B296" s="127" t="s">
        <v>1</v>
      </c>
    </row>
    <row r="297" spans="1:2" ht="12.75">
      <c r="A297" s="128"/>
      <c r="B297" s="129"/>
    </row>
    <row r="298" spans="1:2" ht="12.75">
      <c r="A298" s="128"/>
      <c r="B298" s="129"/>
    </row>
    <row r="299" spans="1:2" ht="12.75">
      <c r="A299" s="128"/>
      <c r="B299" s="129"/>
    </row>
    <row r="300" spans="1:2" ht="12.75">
      <c r="A300" s="128"/>
      <c r="B300" s="129"/>
    </row>
    <row r="301" spans="1:2" ht="12.75">
      <c r="A301" s="128"/>
      <c r="B301" s="129"/>
    </row>
    <row r="302" spans="1:2" ht="12.75">
      <c r="A302" s="128"/>
      <c r="B302" s="129"/>
    </row>
    <row r="303" spans="1:2" ht="12.75">
      <c r="A303" s="128"/>
      <c r="B303" s="129"/>
    </row>
    <row r="304" spans="1:2" ht="12.75">
      <c r="A304" s="128"/>
      <c r="B304" s="129"/>
    </row>
    <row r="305" spans="1:2" ht="12.75">
      <c r="A305" s="128"/>
      <c r="B305" s="129"/>
    </row>
    <row r="306" spans="1:2" ht="12.75">
      <c r="A306" s="128"/>
      <c r="B306" s="129"/>
    </row>
    <row r="307" spans="1:2" ht="12.75">
      <c r="A307" s="130"/>
      <c r="B307" s="131"/>
    </row>
    <row r="308" spans="1:2" ht="12.75">
      <c r="A308" s="2"/>
      <c r="B308" s="2"/>
    </row>
    <row r="309" spans="1:2" ht="12.75">
      <c r="A309" s="2"/>
      <c r="B309" s="2"/>
    </row>
    <row r="310" spans="1:2" ht="12.75">
      <c r="A310" s="2"/>
      <c r="B310" s="2"/>
    </row>
    <row r="312" spans="1:2" ht="12.75">
      <c r="A312" s="2" t="s">
        <v>69</v>
      </c>
      <c r="B312" s="2" t="s">
        <v>76</v>
      </c>
    </row>
    <row r="313" ht="12.75">
      <c r="A313" s="2" t="s">
        <v>26</v>
      </c>
    </row>
    <row r="315" spans="1:2" ht="12.75">
      <c r="A315" s="193" t="s">
        <v>28</v>
      </c>
      <c r="B315" s="124"/>
    </row>
    <row r="316" spans="1:2" ht="12.75">
      <c r="A316" s="194" t="s">
        <v>29</v>
      </c>
      <c r="B316" s="125"/>
    </row>
    <row r="317" spans="1:2" ht="12.75">
      <c r="A317" s="194" t="s">
        <v>30</v>
      </c>
      <c r="B317" s="142"/>
    </row>
    <row r="318" spans="1:2" ht="12.75">
      <c r="A318" s="194" t="s">
        <v>31</v>
      </c>
      <c r="B318" s="125"/>
    </row>
    <row r="319" spans="1:2" ht="12.75">
      <c r="A319" s="194" t="s">
        <v>74</v>
      </c>
      <c r="B319" s="197"/>
    </row>
    <row r="320" spans="1:2" ht="12.75">
      <c r="A320" s="194" t="s">
        <v>75</v>
      </c>
      <c r="B320" s="197"/>
    </row>
    <row r="321" spans="1:2" ht="12.75">
      <c r="A321" s="194" t="s">
        <v>3</v>
      </c>
      <c r="B321" s="125"/>
    </row>
    <row r="322" spans="1:2" ht="16.5" thickBot="1">
      <c r="A322" s="8" t="s">
        <v>0</v>
      </c>
      <c r="B322" s="9" t="s">
        <v>1</v>
      </c>
    </row>
    <row r="323" spans="1:2" ht="13.5" thickTop="1">
      <c r="A323" s="75"/>
      <c r="B323" s="80"/>
    </row>
    <row r="324" spans="1:2" ht="12.75">
      <c r="A324" s="75"/>
      <c r="B324" s="80"/>
    </row>
    <row r="325" spans="1:2" ht="12.75">
      <c r="A325" s="75"/>
      <c r="B325" s="80"/>
    </row>
    <row r="326" spans="1:2" ht="12.75">
      <c r="A326" s="75"/>
      <c r="B326" s="80"/>
    </row>
    <row r="327" spans="1:2" ht="12.75">
      <c r="A327" s="75"/>
      <c r="B327" s="80"/>
    </row>
    <row r="328" spans="1:2" ht="12.75">
      <c r="A328" s="75"/>
      <c r="B328" s="80"/>
    </row>
    <row r="329" spans="1:2" ht="12.75">
      <c r="A329" s="75"/>
      <c r="B329" s="80"/>
    </row>
    <row r="330" spans="1:2" ht="12.75">
      <c r="A330" s="75"/>
      <c r="B330" s="80"/>
    </row>
    <row r="331" spans="1:2" ht="12.75">
      <c r="A331" s="75"/>
      <c r="B331" s="80"/>
    </row>
    <row r="332" spans="1:2" ht="12.75">
      <c r="A332" s="75"/>
      <c r="B332" s="80"/>
    </row>
    <row r="333" spans="1:2" ht="12.75">
      <c r="A333" s="75"/>
      <c r="B333" s="80"/>
    </row>
    <row r="334" spans="1:2" ht="12.75">
      <c r="A334" s="75"/>
      <c r="B334" s="80"/>
    </row>
    <row r="335" spans="1:2" ht="12.75">
      <c r="A335" s="76"/>
      <c r="B335" s="81"/>
    </row>
    <row r="338" spans="1:2" ht="12.75">
      <c r="A338" s="2" t="s">
        <v>77</v>
      </c>
      <c r="B338" s="2" t="s">
        <v>82</v>
      </c>
    </row>
    <row r="339" ht="12.75">
      <c r="A339" s="2" t="s">
        <v>81</v>
      </c>
    </row>
    <row r="341" spans="1:2" ht="12.75">
      <c r="A341" s="193" t="s">
        <v>28</v>
      </c>
      <c r="B341" s="199"/>
    </row>
    <row r="342" spans="1:2" ht="12.75">
      <c r="A342" s="194" t="s">
        <v>29</v>
      </c>
      <c r="B342" s="200"/>
    </row>
    <row r="343" spans="1:2" ht="12.75">
      <c r="A343" s="194" t="s">
        <v>30</v>
      </c>
      <c r="B343" s="201"/>
    </row>
    <row r="344" spans="1:2" ht="12.75">
      <c r="A344" s="194" t="s">
        <v>31</v>
      </c>
      <c r="B344" s="202"/>
    </row>
    <row r="345" spans="1:2" ht="12.75">
      <c r="A345" s="194" t="s">
        <v>79</v>
      </c>
      <c r="B345" s="203"/>
    </row>
    <row r="346" spans="1:2" ht="12.75">
      <c r="A346" s="194" t="s">
        <v>80</v>
      </c>
      <c r="B346" s="204"/>
    </row>
    <row r="347" spans="1:2" ht="12.75">
      <c r="A347" s="198" t="s">
        <v>3</v>
      </c>
      <c r="B347" s="136"/>
    </row>
    <row r="348" spans="1:2" ht="16.5" thickBot="1">
      <c r="A348" s="8" t="s">
        <v>0</v>
      </c>
      <c r="B348" s="9" t="s">
        <v>1</v>
      </c>
    </row>
    <row r="349" spans="1:2" ht="13.5" thickTop="1">
      <c r="A349" s="75"/>
      <c r="B349" s="137"/>
    </row>
    <row r="350" spans="1:2" ht="12.75">
      <c r="A350" s="75"/>
      <c r="B350" s="137"/>
    </row>
    <row r="351" spans="1:2" ht="12.75">
      <c r="A351" s="75"/>
      <c r="B351" s="137"/>
    </row>
    <row r="352" spans="1:2" ht="12.75">
      <c r="A352" s="75"/>
      <c r="B352" s="137"/>
    </row>
    <row r="353" spans="1:2" ht="12.75">
      <c r="A353" s="75"/>
      <c r="B353" s="137"/>
    </row>
    <row r="354" spans="1:2" ht="12.75">
      <c r="A354" s="75"/>
      <c r="B354" s="137"/>
    </row>
    <row r="355" spans="1:2" ht="12.75">
      <c r="A355" s="75"/>
      <c r="B355" s="137"/>
    </row>
    <row r="356" spans="1:2" ht="12.75">
      <c r="A356" s="75"/>
      <c r="B356" s="137"/>
    </row>
    <row r="357" spans="1:2" ht="12.75">
      <c r="A357" s="75"/>
      <c r="B357" s="137"/>
    </row>
    <row r="358" spans="1:2" ht="12.75">
      <c r="A358" s="75"/>
      <c r="B358" s="137"/>
    </row>
    <row r="359" spans="1:2" ht="12.75">
      <c r="A359" s="75"/>
      <c r="B359" s="137"/>
    </row>
    <row r="360" spans="1:2" ht="12.75">
      <c r="A360" s="75"/>
      <c r="B360" s="137"/>
    </row>
    <row r="361" spans="1:2" ht="12.75">
      <c r="A361" s="76"/>
      <c r="B361" s="138"/>
    </row>
    <row r="367" spans="1:2" ht="12.75">
      <c r="A367" s="2" t="s">
        <v>83</v>
      </c>
      <c r="B367" s="2" t="s">
        <v>70</v>
      </c>
    </row>
    <row r="368" ht="12.75">
      <c r="A368" s="2"/>
    </row>
    <row r="369" ht="12.75">
      <c r="A369" s="2" t="s">
        <v>78</v>
      </c>
    </row>
    <row r="371" spans="1:2" ht="12.75">
      <c r="A371" s="193" t="s">
        <v>28</v>
      </c>
      <c r="B371" s="124"/>
    </row>
    <row r="372" spans="1:2" ht="12.75">
      <c r="A372" s="194" t="s">
        <v>29</v>
      </c>
      <c r="B372" s="125"/>
    </row>
    <row r="373" spans="1:2" ht="12.75">
      <c r="A373" s="194" t="s">
        <v>30</v>
      </c>
      <c r="B373" s="121"/>
    </row>
    <row r="374" spans="1:2" ht="12.75">
      <c r="A374" s="194" t="s">
        <v>31</v>
      </c>
      <c r="B374" s="125"/>
    </row>
    <row r="375" spans="1:2" ht="12.75">
      <c r="A375" s="194" t="s">
        <v>74</v>
      </c>
      <c r="B375" s="197"/>
    </row>
    <row r="376" spans="1:2" ht="12.75">
      <c r="A376" s="194" t="s">
        <v>75</v>
      </c>
      <c r="B376" s="197"/>
    </row>
    <row r="377" spans="1:2" ht="12.75">
      <c r="A377" s="194" t="s">
        <v>3</v>
      </c>
      <c r="B377" s="125"/>
    </row>
    <row r="378" spans="1:2" ht="16.5" thickBot="1">
      <c r="A378" s="8" t="s">
        <v>0</v>
      </c>
      <c r="B378" s="9" t="s">
        <v>1</v>
      </c>
    </row>
    <row r="379" spans="1:2" ht="13.5" thickTop="1">
      <c r="A379" s="5"/>
      <c r="B379" s="132"/>
    </row>
    <row r="380" spans="1:2" ht="12.75">
      <c r="A380" s="5"/>
      <c r="B380" s="132"/>
    </row>
    <row r="381" spans="1:2" ht="12.75">
      <c r="A381" s="5"/>
      <c r="B381" s="132"/>
    </row>
    <row r="382" spans="1:2" ht="12.75">
      <c r="A382" s="5"/>
      <c r="B382" s="132"/>
    </row>
    <row r="383" spans="1:2" ht="12.75">
      <c r="A383" s="5"/>
      <c r="B383" s="132"/>
    </row>
    <row r="384" spans="1:2" ht="12.75">
      <c r="A384" s="5"/>
      <c r="B384" s="132"/>
    </row>
    <row r="385" spans="1:2" ht="12.75">
      <c r="A385" s="5"/>
      <c r="B385" s="132"/>
    </row>
    <row r="386" spans="1:2" ht="12.75">
      <c r="A386" s="5"/>
      <c r="B386" s="132"/>
    </row>
    <row r="387" spans="1:2" ht="12.75">
      <c r="A387" s="5"/>
      <c r="B387" s="132"/>
    </row>
    <row r="388" spans="1:2" ht="12.75">
      <c r="A388" s="5"/>
      <c r="B388" s="132"/>
    </row>
    <row r="389" spans="1:2" ht="12.75">
      <c r="A389" s="5"/>
      <c r="B389" s="132"/>
    </row>
    <row r="390" spans="1:2" ht="12.75">
      <c r="A390" s="5"/>
      <c r="B390" s="132"/>
    </row>
    <row r="391" spans="1:2" ht="12.75">
      <c r="A391" s="6"/>
      <c r="B391" s="133"/>
    </row>
    <row r="395" spans="1:2" ht="12.75">
      <c r="A395" s="2" t="s">
        <v>84</v>
      </c>
      <c r="B395" s="2" t="s">
        <v>85</v>
      </c>
    </row>
    <row r="397" ht="12.75">
      <c r="A397" s="2" t="s">
        <v>81</v>
      </c>
    </row>
    <row r="399" spans="1:2" ht="12.75">
      <c r="A399" s="193" t="s">
        <v>28</v>
      </c>
      <c r="B399" s="207"/>
    </row>
    <row r="400" spans="1:2" ht="12.75">
      <c r="A400" s="194" t="s">
        <v>29</v>
      </c>
      <c r="B400" s="208"/>
    </row>
    <row r="401" spans="1:2" ht="12.75">
      <c r="A401" s="194" t="s">
        <v>30</v>
      </c>
      <c r="B401" s="209"/>
    </row>
    <row r="402" spans="1:2" ht="12.75">
      <c r="A402" s="194" t="s">
        <v>31</v>
      </c>
      <c r="B402" s="210"/>
    </row>
    <row r="403" spans="1:2" ht="12.75">
      <c r="A403" s="194" t="s">
        <v>79</v>
      </c>
      <c r="B403" s="211"/>
    </row>
    <row r="404" spans="1:2" ht="12.75">
      <c r="A404" s="194" t="s">
        <v>80</v>
      </c>
      <c r="B404" s="206"/>
    </row>
    <row r="405" spans="1:2" ht="12.75">
      <c r="A405" s="194" t="s">
        <v>3</v>
      </c>
      <c r="B405" s="205"/>
    </row>
    <row r="406" spans="1:2" ht="16.5" thickBot="1">
      <c r="A406" s="8" t="s">
        <v>0</v>
      </c>
      <c r="B406" s="9" t="s">
        <v>1</v>
      </c>
    </row>
    <row r="407" spans="1:2" ht="13.5" thickTop="1">
      <c r="A407" s="75"/>
      <c r="B407" s="27"/>
    </row>
    <row r="408" spans="1:2" ht="12.75">
      <c r="A408" s="75"/>
      <c r="B408" s="27"/>
    </row>
    <row r="409" spans="1:2" ht="12.75">
      <c r="A409" s="75"/>
      <c r="B409" s="27"/>
    </row>
    <row r="410" spans="1:2" ht="12.75">
      <c r="A410" s="75"/>
      <c r="B410" s="27"/>
    </row>
    <row r="411" spans="1:2" ht="12.75">
      <c r="A411" s="75"/>
      <c r="B411" s="27"/>
    </row>
    <row r="412" spans="1:2" ht="12.75">
      <c r="A412" s="75"/>
      <c r="B412" s="27"/>
    </row>
    <row r="413" spans="1:2" ht="12.75">
      <c r="A413" s="75"/>
      <c r="B413" s="27"/>
    </row>
    <row r="414" spans="1:2" ht="12.75">
      <c r="A414" s="75"/>
      <c r="B414" s="27"/>
    </row>
    <row r="415" spans="1:2" ht="12.75">
      <c r="A415" s="75"/>
      <c r="B415" s="27"/>
    </row>
    <row r="416" spans="1:2" ht="12.75">
      <c r="A416" s="75"/>
      <c r="B416" s="27"/>
    </row>
    <row r="417" spans="1:2" ht="12.75">
      <c r="A417" s="75"/>
      <c r="B417" s="27"/>
    </row>
    <row r="418" spans="1:2" ht="12.75">
      <c r="A418" s="75"/>
      <c r="B418" s="27"/>
    </row>
    <row r="419" spans="1:2" ht="12.75">
      <c r="A419" s="76"/>
      <c r="B419" s="28"/>
    </row>
    <row r="423" spans="1:2" ht="12.75">
      <c r="A423" s="2" t="s">
        <v>86</v>
      </c>
      <c r="B423" s="2" t="s">
        <v>87</v>
      </c>
    </row>
    <row r="424" spans="1:2" ht="12.75">
      <c r="A424" s="2"/>
      <c r="B424" s="2"/>
    </row>
    <row r="425" spans="1:2" ht="12.75">
      <c r="A425" s="2" t="s">
        <v>81</v>
      </c>
      <c r="B425" s="2"/>
    </row>
    <row r="427" spans="1:2" ht="12.75">
      <c r="A427" s="193" t="s">
        <v>28</v>
      </c>
      <c r="B427" s="212"/>
    </row>
    <row r="428" spans="1:2" ht="12.75">
      <c r="A428" s="194" t="s">
        <v>29</v>
      </c>
      <c r="B428" s="213"/>
    </row>
    <row r="429" spans="1:2" ht="12.75">
      <c r="A429" s="194" t="s">
        <v>30</v>
      </c>
      <c r="B429" s="214"/>
    </row>
    <row r="430" spans="1:2" ht="12.75">
      <c r="A430" s="194" t="s">
        <v>31</v>
      </c>
      <c r="B430" s="215"/>
    </row>
    <row r="431" spans="1:2" ht="12.75">
      <c r="A431" s="194" t="s">
        <v>79</v>
      </c>
      <c r="B431" s="204"/>
    </row>
    <row r="432" spans="1:2" ht="12.75">
      <c r="A432" s="194" t="s">
        <v>80</v>
      </c>
      <c r="B432" s="197"/>
    </row>
    <row r="433" spans="1:2" ht="12.75">
      <c r="A433" s="194" t="s">
        <v>3</v>
      </c>
      <c r="B433" s="125"/>
    </row>
    <row r="434" spans="1:2" ht="16.5" thickBot="1">
      <c r="A434" s="8" t="s">
        <v>0</v>
      </c>
      <c r="B434" s="9" t="s">
        <v>1</v>
      </c>
    </row>
    <row r="435" spans="1:2" ht="13.5" thickTop="1">
      <c r="A435" s="75"/>
      <c r="B435" s="140"/>
    </row>
    <row r="436" spans="1:2" ht="12.75">
      <c r="A436" s="75"/>
      <c r="B436" s="140"/>
    </row>
    <row r="437" spans="1:2" ht="12.75">
      <c r="A437" s="75"/>
      <c r="B437" s="140"/>
    </row>
    <row r="438" spans="1:2" ht="12.75">
      <c r="A438" s="75"/>
      <c r="B438" s="140"/>
    </row>
    <row r="439" spans="1:2" ht="12.75">
      <c r="A439" s="75"/>
      <c r="B439" s="140"/>
    </row>
    <row r="440" spans="1:2" ht="12.75">
      <c r="A440" s="75"/>
      <c r="B440" s="140"/>
    </row>
    <row r="441" spans="1:2" ht="12.75">
      <c r="A441" s="75"/>
      <c r="B441" s="140"/>
    </row>
    <row r="442" spans="1:2" ht="12.75">
      <c r="A442" s="75"/>
      <c r="B442" s="140"/>
    </row>
    <row r="443" spans="1:2" ht="12.75">
      <c r="A443" s="75"/>
      <c r="B443" s="140"/>
    </row>
    <row r="444" spans="1:2" ht="12.75">
      <c r="A444" s="75"/>
      <c r="B444" s="140"/>
    </row>
    <row r="445" spans="1:2" ht="12.75">
      <c r="A445" s="75"/>
      <c r="B445" s="140"/>
    </row>
    <row r="446" spans="1:2" ht="12.75">
      <c r="A446" s="75"/>
      <c r="B446" s="140"/>
    </row>
    <row r="447" spans="1:2" ht="12.75">
      <c r="A447" s="76"/>
      <c r="B447" s="141"/>
    </row>
    <row r="448" spans="1:3" ht="12.75">
      <c r="A448" s="101"/>
      <c r="B448" s="36"/>
      <c r="C448" s="139"/>
    </row>
    <row r="449" spans="1:3" ht="12.75">
      <c r="A449" s="101"/>
      <c r="B449" s="36"/>
      <c r="C449" s="139"/>
    </row>
    <row r="450" spans="1:3" ht="12.75">
      <c r="A450" s="143" t="s">
        <v>40</v>
      </c>
      <c r="B450" s="144" t="s">
        <v>88</v>
      </c>
      <c r="C450" s="139"/>
    </row>
    <row r="451" spans="1:3" ht="12.75">
      <c r="A451" s="101"/>
      <c r="B451" s="36"/>
      <c r="C451" s="139"/>
    </row>
    <row r="452" spans="1:10" ht="12.75">
      <c r="A452" s="142" t="s">
        <v>81</v>
      </c>
      <c r="B452" s="7"/>
      <c r="J452" s="10"/>
    </row>
    <row r="453" spans="1:10" ht="12.75">
      <c r="A453" s="7"/>
      <c r="B453" s="7"/>
      <c r="J453" s="10"/>
    </row>
    <row r="454" spans="1:10" ht="12.75">
      <c r="A454" s="193" t="s">
        <v>28</v>
      </c>
      <c r="B454" s="216"/>
      <c r="J454" s="10"/>
    </row>
    <row r="455" spans="1:10" ht="12.75">
      <c r="A455" s="194" t="s">
        <v>29</v>
      </c>
      <c r="B455" s="202"/>
      <c r="J455" s="10"/>
    </row>
    <row r="456" spans="1:10" ht="12.75">
      <c r="A456" s="194" t="s">
        <v>30</v>
      </c>
      <c r="B456" s="217"/>
      <c r="J456" s="10"/>
    </row>
    <row r="457" spans="1:10" ht="12.75">
      <c r="A457" s="194" t="s">
        <v>31</v>
      </c>
      <c r="B457" s="215"/>
      <c r="J457" s="10"/>
    </row>
    <row r="458" spans="1:10" ht="12.75">
      <c r="A458" s="194" t="s">
        <v>79</v>
      </c>
      <c r="B458" s="218"/>
      <c r="C458" s="10"/>
      <c r="J458" s="10"/>
    </row>
    <row r="459" spans="1:10" ht="12.75">
      <c r="A459" s="194" t="s">
        <v>80</v>
      </c>
      <c r="B459" s="219"/>
      <c r="C459" s="10"/>
      <c r="J459" s="10"/>
    </row>
    <row r="460" spans="1:2" ht="12.75">
      <c r="A460" s="198" t="s">
        <v>3</v>
      </c>
      <c r="B460" s="136"/>
    </row>
    <row r="461" spans="1:2" ht="16.5" thickBot="1">
      <c r="A461" s="8" t="s">
        <v>0</v>
      </c>
      <c r="B461" s="9" t="s">
        <v>1</v>
      </c>
    </row>
    <row r="462" spans="1:2" ht="13.5" thickTop="1">
      <c r="A462" s="75">
        <v>-3</v>
      </c>
      <c r="B462" s="145"/>
    </row>
    <row r="463" spans="1:2" ht="12.75">
      <c r="A463" s="75">
        <f>A462+$B$460</f>
        <v>-3</v>
      </c>
      <c r="B463" s="145"/>
    </row>
    <row r="464" spans="1:2" ht="12.75">
      <c r="A464" s="75">
        <f aca="true" t="shared" si="0" ref="A464:A474">A463+$B$460</f>
        <v>-3</v>
      </c>
      <c r="B464" s="145"/>
    </row>
    <row r="465" spans="1:2" ht="12.75">
      <c r="A465" s="75">
        <f t="shared" si="0"/>
        <v>-3</v>
      </c>
      <c r="B465" s="145"/>
    </row>
    <row r="466" spans="1:2" ht="12.75">
      <c r="A466" s="75">
        <f t="shared" si="0"/>
        <v>-3</v>
      </c>
      <c r="B466" s="145"/>
    </row>
    <row r="467" spans="1:2" ht="12.75">
      <c r="A467" s="75">
        <f t="shared" si="0"/>
        <v>-3</v>
      </c>
      <c r="B467" s="145"/>
    </row>
    <row r="468" spans="1:2" ht="12.75">
      <c r="A468" s="75">
        <f t="shared" si="0"/>
        <v>-3</v>
      </c>
      <c r="B468" s="145"/>
    </row>
    <row r="469" spans="1:2" ht="12.75">
      <c r="A469" s="75">
        <f t="shared" si="0"/>
        <v>-3</v>
      </c>
      <c r="B469" s="145"/>
    </row>
    <row r="470" spans="1:2" ht="12.75">
      <c r="A470" s="75">
        <f t="shared" si="0"/>
        <v>-3</v>
      </c>
      <c r="B470" s="145"/>
    </row>
    <row r="471" spans="1:2" ht="12.75">
      <c r="A471" s="75">
        <f t="shared" si="0"/>
        <v>-3</v>
      </c>
      <c r="B471" s="145"/>
    </row>
    <row r="472" spans="1:2" ht="12.75">
      <c r="A472" s="75">
        <f t="shared" si="0"/>
        <v>-3</v>
      </c>
      <c r="B472" s="145"/>
    </row>
    <row r="473" spans="1:2" ht="12.75">
      <c r="A473" s="75">
        <f t="shared" si="0"/>
        <v>-3</v>
      </c>
      <c r="B473" s="145"/>
    </row>
    <row r="474" spans="1:2" ht="12.75">
      <c r="A474" s="76">
        <f t="shared" si="0"/>
        <v>-3</v>
      </c>
      <c r="B474" s="146"/>
    </row>
    <row r="478" spans="1:3" ht="12.75">
      <c r="A478" s="101"/>
      <c r="B478" s="36"/>
      <c r="C478" s="139"/>
    </row>
    <row r="479" spans="1:2" ht="12.75">
      <c r="A479" s="2" t="s">
        <v>151</v>
      </c>
      <c r="B479" s="2" t="s">
        <v>150</v>
      </c>
    </row>
    <row r="480" ht="12.75">
      <c r="A480" t="s">
        <v>27</v>
      </c>
    </row>
    <row r="482" spans="1:20" ht="13.5" thickBot="1">
      <c r="A482" s="17" t="s">
        <v>61</v>
      </c>
      <c r="B482" s="82" t="s">
        <v>62</v>
      </c>
      <c r="M482" s="7"/>
      <c r="N482" s="7"/>
      <c r="O482" s="7"/>
      <c r="P482" s="7"/>
      <c r="Q482" s="7"/>
      <c r="R482" s="7"/>
      <c r="S482" s="7"/>
      <c r="T482" s="7"/>
    </row>
    <row r="483" spans="1:20" ht="13.5" thickTop="1">
      <c r="A483" s="75"/>
      <c r="B483" s="80"/>
      <c r="C483" s="1"/>
      <c r="I483" s="1"/>
      <c r="J483" s="1"/>
      <c r="K483" s="117"/>
      <c r="M483" s="7"/>
      <c r="N483" s="7"/>
      <c r="O483" s="7"/>
      <c r="P483" s="7"/>
      <c r="Q483" s="7"/>
      <c r="R483" s="7"/>
      <c r="S483" s="7"/>
      <c r="T483" s="7"/>
    </row>
    <row r="484" spans="1:20" ht="12.75">
      <c r="A484" s="75"/>
      <c r="B484" s="80"/>
      <c r="C484" s="1"/>
      <c r="I484" s="1"/>
      <c r="J484" s="1"/>
      <c r="K484" s="117"/>
      <c r="M484" s="119"/>
      <c r="N484" s="119"/>
      <c r="O484" s="7"/>
      <c r="P484" s="7"/>
      <c r="Q484" s="7"/>
      <c r="R484" s="7"/>
      <c r="S484" s="7"/>
      <c r="T484" s="7"/>
    </row>
    <row r="485" spans="1:20" ht="12.75">
      <c r="A485" s="75"/>
      <c r="B485" s="80"/>
      <c r="C485" s="1"/>
      <c r="I485" s="1"/>
      <c r="J485" s="1"/>
      <c r="K485" s="117"/>
      <c r="M485" s="118"/>
      <c r="N485" s="118"/>
      <c r="O485" s="7"/>
      <c r="P485" s="7"/>
      <c r="Q485" s="7"/>
      <c r="R485" s="7"/>
      <c r="S485" s="7"/>
      <c r="T485" s="7"/>
    </row>
    <row r="486" spans="1:20" ht="12.75">
      <c r="A486" s="75"/>
      <c r="B486" s="80"/>
      <c r="C486" s="1"/>
      <c r="I486" s="1"/>
      <c r="J486" s="1"/>
      <c r="K486" s="117"/>
      <c r="M486" s="118"/>
      <c r="N486" s="118"/>
      <c r="O486" s="7"/>
      <c r="P486" s="7"/>
      <c r="Q486" s="7"/>
      <c r="R486" s="7"/>
      <c r="S486" s="7"/>
      <c r="T486" s="7"/>
    </row>
    <row r="487" spans="1:20" ht="12.75">
      <c r="A487" s="75"/>
      <c r="B487" s="80"/>
      <c r="C487" s="1"/>
      <c r="I487" s="1"/>
      <c r="J487" s="1"/>
      <c r="K487" s="117"/>
      <c r="M487" s="118"/>
      <c r="N487" s="118"/>
      <c r="O487" s="7"/>
      <c r="P487" s="7"/>
      <c r="Q487" s="7"/>
      <c r="R487" s="7"/>
      <c r="S487" s="7"/>
      <c r="T487" s="7"/>
    </row>
    <row r="488" spans="1:20" ht="12.75">
      <c r="A488" s="75"/>
      <c r="B488" s="80"/>
      <c r="C488" s="1"/>
      <c r="I488" s="1"/>
      <c r="J488" s="1"/>
      <c r="K488" s="117"/>
      <c r="M488" s="118"/>
      <c r="N488" s="118"/>
      <c r="O488" s="7"/>
      <c r="P488" s="7"/>
      <c r="Q488" s="7"/>
      <c r="R488" s="7"/>
      <c r="S488" s="7"/>
      <c r="T488" s="7"/>
    </row>
    <row r="489" spans="1:20" ht="12.75">
      <c r="A489" s="75"/>
      <c r="B489" s="80"/>
      <c r="C489" s="1"/>
      <c r="I489" s="1"/>
      <c r="J489" s="1"/>
      <c r="K489" s="117"/>
      <c r="M489" s="118"/>
      <c r="N489" s="118"/>
      <c r="O489" s="7"/>
      <c r="P489" s="7"/>
      <c r="Q489" s="7"/>
      <c r="R489" s="7"/>
      <c r="S489" s="7"/>
      <c r="T489" s="7"/>
    </row>
    <row r="490" spans="1:20" ht="12.75">
      <c r="A490" s="75"/>
      <c r="B490" s="80"/>
      <c r="C490" s="1"/>
      <c r="I490" s="1"/>
      <c r="J490" s="1"/>
      <c r="K490" s="117"/>
      <c r="M490" s="7"/>
      <c r="N490" s="7"/>
      <c r="O490" s="7"/>
      <c r="P490" s="7"/>
      <c r="Q490" s="7"/>
      <c r="R490" s="7"/>
      <c r="S490" s="7"/>
      <c r="T490" s="7"/>
    </row>
    <row r="491" spans="1:20" ht="12.75">
      <c r="A491" s="75"/>
      <c r="B491" s="80"/>
      <c r="C491" s="1"/>
      <c r="I491" s="1"/>
      <c r="J491" s="1"/>
      <c r="K491" s="117"/>
      <c r="M491" s="7"/>
      <c r="N491" s="7"/>
      <c r="O491" s="7"/>
      <c r="P491" s="7"/>
      <c r="Q491" s="7"/>
      <c r="R491" s="7"/>
      <c r="S491" s="7"/>
      <c r="T491" s="7"/>
    </row>
    <row r="492" spans="1:20" ht="12.75">
      <c r="A492" s="75"/>
      <c r="B492" s="80"/>
      <c r="C492" s="1"/>
      <c r="I492" s="1"/>
      <c r="J492" s="1"/>
      <c r="K492" s="117"/>
      <c r="M492" s="120"/>
      <c r="N492" s="120"/>
      <c r="O492" s="120"/>
      <c r="P492" s="120"/>
      <c r="Q492" s="120"/>
      <c r="R492" s="120"/>
      <c r="S492" s="7"/>
      <c r="T492" s="7"/>
    </row>
    <row r="493" spans="1:20" ht="12.75">
      <c r="A493" s="76"/>
      <c r="B493" s="81"/>
      <c r="C493" s="1"/>
      <c r="I493" s="1"/>
      <c r="J493" s="1"/>
      <c r="K493" s="117"/>
      <c r="M493" s="118"/>
      <c r="N493" s="118"/>
      <c r="O493" s="118"/>
      <c r="P493" s="118"/>
      <c r="Q493" s="118"/>
      <c r="R493" s="118"/>
      <c r="S493" s="7"/>
      <c r="T493" s="7"/>
    </row>
    <row r="494" spans="1:20" ht="12.75">
      <c r="A494" s="66"/>
      <c r="B494" s="103"/>
      <c r="I494" s="1"/>
      <c r="J494" s="1"/>
      <c r="K494" s="117"/>
      <c r="M494" s="118"/>
      <c r="N494" s="118"/>
      <c r="O494" s="118"/>
      <c r="P494" s="118"/>
      <c r="Q494" s="118"/>
      <c r="R494" s="118"/>
      <c r="S494" s="7"/>
      <c r="T494" s="7"/>
    </row>
    <row r="495" spans="1:20" ht="12.75">
      <c r="A495" s="66"/>
      <c r="B495" s="103"/>
      <c r="I495" s="1"/>
      <c r="J495" s="1"/>
      <c r="K495" s="117"/>
      <c r="M495" s="118"/>
      <c r="N495" s="118"/>
      <c r="O495" s="118"/>
      <c r="P495" s="118"/>
      <c r="Q495" s="118"/>
      <c r="R495" s="118"/>
      <c r="S495" s="7"/>
      <c r="T495" s="7"/>
    </row>
    <row r="496" spans="1:20" ht="12.75">
      <c r="A496" s="7"/>
      <c r="B496" s="134"/>
      <c r="K496" s="117"/>
      <c r="M496" s="7"/>
      <c r="N496" s="7"/>
      <c r="O496" s="7"/>
      <c r="P496" s="7"/>
      <c r="Q496" s="7"/>
      <c r="R496" s="7"/>
      <c r="S496" s="7"/>
      <c r="T496" s="7"/>
    </row>
    <row r="497" spans="1:20" ht="12.75">
      <c r="A497" s="7"/>
      <c r="B497" s="134"/>
      <c r="K497" s="117"/>
      <c r="M497" s="7"/>
      <c r="N497" s="7"/>
      <c r="O497" s="7"/>
      <c r="P497" s="7"/>
      <c r="Q497" s="7"/>
      <c r="R497" s="7"/>
      <c r="S497" s="7"/>
      <c r="T497" s="7"/>
    </row>
    <row r="498" spans="1:3" ht="12.75">
      <c r="A498" s="102"/>
      <c r="B498" s="102"/>
      <c r="C498" s="102"/>
    </row>
    <row r="500" spans="1:2" ht="12.75">
      <c r="A500" s="2" t="s">
        <v>152</v>
      </c>
      <c r="B500" s="2" t="s">
        <v>33</v>
      </c>
    </row>
    <row r="501" ht="12.75">
      <c r="A501" s="2"/>
    </row>
    <row r="502" ht="12.75">
      <c r="A502" s="2" t="s">
        <v>161</v>
      </c>
    </row>
    <row r="505" spans="1:3" ht="12.75">
      <c r="A505" s="176" t="s">
        <v>32</v>
      </c>
      <c r="B505" s="193"/>
      <c r="C505" s="7"/>
    </row>
    <row r="506" spans="1:3" ht="12.75">
      <c r="A506" s="157" t="s">
        <v>63</v>
      </c>
      <c r="B506" s="222" t="s">
        <v>0</v>
      </c>
      <c r="C506" s="7"/>
    </row>
    <row r="507" spans="1:3" ht="12.75">
      <c r="A507" s="221" t="s">
        <v>10</v>
      </c>
      <c r="B507" s="125"/>
      <c r="C507" s="7"/>
    </row>
    <row r="508" spans="1:3" ht="13.5" thickBot="1">
      <c r="A508" s="17" t="s">
        <v>0</v>
      </c>
      <c r="B508" s="82" t="s">
        <v>1</v>
      </c>
      <c r="C508" s="7"/>
    </row>
    <row r="509" spans="1:3" ht="13.5" thickTop="1">
      <c r="A509" s="13"/>
      <c r="B509" s="80"/>
      <c r="C509" s="7"/>
    </row>
    <row r="510" spans="1:3" ht="12.75">
      <c r="A510" s="13"/>
      <c r="B510" s="80"/>
      <c r="C510" s="7"/>
    </row>
    <row r="511" spans="1:3" ht="12.75">
      <c r="A511" s="13"/>
      <c r="B511" s="80"/>
      <c r="C511" s="7"/>
    </row>
    <row r="512" spans="1:3" ht="12.75">
      <c r="A512" s="13"/>
      <c r="B512" s="80"/>
      <c r="C512" s="7"/>
    </row>
    <row r="513" spans="1:3" ht="12.75">
      <c r="A513" s="13"/>
      <c r="B513" s="80"/>
      <c r="C513" s="7"/>
    </row>
    <row r="514" spans="1:3" ht="12.75">
      <c r="A514" s="13"/>
      <c r="B514" s="80"/>
      <c r="C514" s="7"/>
    </row>
    <row r="515" spans="1:3" ht="12.75">
      <c r="A515" s="13"/>
      <c r="B515" s="80"/>
      <c r="C515" s="7"/>
    </row>
    <row r="516" spans="1:3" ht="12.75">
      <c r="A516" s="13"/>
      <c r="B516" s="80"/>
      <c r="C516" s="7"/>
    </row>
    <row r="517" spans="1:3" ht="12.75">
      <c r="A517" s="13"/>
      <c r="B517" s="80"/>
      <c r="C517" s="7"/>
    </row>
    <row r="518" spans="1:3" ht="12.75">
      <c r="A518" s="13"/>
      <c r="B518" s="80"/>
      <c r="C518" s="7"/>
    </row>
    <row r="519" spans="1:3" ht="12.75">
      <c r="A519" s="13"/>
      <c r="B519" s="80"/>
      <c r="C519" s="7"/>
    </row>
    <row r="520" spans="1:3" ht="12.75">
      <c r="A520" s="13"/>
      <c r="B520" s="80"/>
      <c r="C520" s="7"/>
    </row>
    <row r="521" spans="1:3" ht="12.75">
      <c r="A521" s="13"/>
      <c r="B521" s="80"/>
      <c r="C521" s="7"/>
    </row>
    <row r="522" spans="1:3" ht="12.75">
      <c r="A522" s="13"/>
      <c r="B522" s="80"/>
      <c r="C522" s="7"/>
    </row>
    <row r="523" spans="1:3" ht="12.75">
      <c r="A523" s="13"/>
      <c r="B523" s="80"/>
      <c r="C523" s="7"/>
    </row>
    <row r="524" spans="1:3" ht="12.75">
      <c r="A524" s="13"/>
      <c r="B524" s="80"/>
      <c r="C524" s="7"/>
    </row>
    <row r="525" spans="1:3" ht="12.75">
      <c r="A525" s="13"/>
      <c r="B525" s="80"/>
      <c r="C525" s="7"/>
    </row>
    <row r="526" spans="1:3" ht="12.75">
      <c r="A526" s="13"/>
      <c r="B526" s="80"/>
      <c r="C526" s="7"/>
    </row>
    <row r="527" spans="1:3" ht="12.75">
      <c r="A527" s="15"/>
      <c r="B527" s="81"/>
      <c r="C527" s="7"/>
    </row>
    <row r="528" spans="2:3" ht="12.75">
      <c r="B528" s="10"/>
      <c r="C528" s="7"/>
    </row>
    <row r="531" spans="1:2" ht="12.75">
      <c r="A531" s="237">
        <v>1.22</v>
      </c>
      <c r="B531" s="2" t="s">
        <v>162</v>
      </c>
    </row>
    <row r="534" ht="12.75">
      <c r="A534" s="2" t="s">
        <v>81</v>
      </c>
    </row>
    <row r="537" spans="1:2" ht="12.75">
      <c r="A537" s="180" t="s">
        <v>3</v>
      </c>
      <c r="B537" s="180">
        <v>1</v>
      </c>
    </row>
    <row r="538" spans="1:3" ht="13.5" thickBot="1">
      <c r="A538" s="17" t="s">
        <v>34</v>
      </c>
      <c r="B538" s="82" t="s">
        <v>0</v>
      </c>
      <c r="C538" s="154" t="s">
        <v>1</v>
      </c>
    </row>
    <row r="539" spans="1:3" ht="13.5" thickTop="1">
      <c r="A539" s="13">
        <v>1</v>
      </c>
      <c r="B539" s="3"/>
      <c r="C539" s="14"/>
    </row>
    <row r="540" spans="1:3" ht="12.75">
      <c r="A540" s="13">
        <v>2</v>
      </c>
      <c r="B540" s="3"/>
      <c r="C540" s="14"/>
    </row>
    <row r="541" spans="1:3" ht="12.75">
      <c r="A541" s="13">
        <v>3</v>
      </c>
      <c r="B541" s="3"/>
      <c r="C541" s="14"/>
    </row>
    <row r="542" spans="1:3" ht="12.75">
      <c r="A542" s="13">
        <v>4</v>
      </c>
      <c r="B542" s="3"/>
      <c r="C542" s="14"/>
    </row>
    <row r="543" spans="1:3" ht="12.75">
      <c r="A543" s="13">
        <v>5</v>
      </c>
      <c r="B543" s="3"/>
      <c r="C543" s="14"/>
    </row>
    <row r="544" spans="1:3" ht="12.75">
      <c r="A544" s="13">
        <v>6</v>
      </c>
      <c r="B544" s="3"/>
      <c r="C544" s="14"/>
    </row>
    <row r="545" spans="1:3" ht="12.75">
      <c r="A545" s="13">
        <v>7</v>
      </c>
      <c r="B545" s="3"/>
      <c r="C545" s="14"/>
    </row>
    <row r="546" spans="1:3" ht="12.75">
      <c r="A546" s="13">
        <v>8</v>
      </c>
      <c r="B546" s="3"/>
      <c r="C546" s="14"/>
    </row>
    <row r="547" spans="1:3" ht="12.75">
      <c r="A547" s="13">
        <v>9</v>
      </c>
      <c r="B547" s="3"/>
      <c r="C547" s="14"/>
    </row>
    <row r="548" spans="1:3" ht="12.75">
      <c r="A548" s="13">
        <v>10</v>
      </c>
      <c r="B548" s="3"/>
      <c r="C548" s="14"/>
    </row>
    <row r="549" spans="1:3" ht="12.75">
      <c r="A549" s="13">
        <v>11</v>
      </c>
      <c r="B549" s="3"/>
      <c r="C549" s="14"/>
    </row>
    <row r="550" spans="1:3" ht="12.75">
      <c r="A550" s="13">
        <v>12</v>
      </c>
      <c r="B550" s="3"/>
      <c r="C550" s="14"/>
    </row>
    <row r="551" spans="1:3" ht="12.75">
      <c r="A551" s="15">
        <v>13</v>
      </c>
      <c r="B551" s="4"/>
      <c r="C551" s="16"/>
    </row>
    <row r="554" spans="1:2" ht="12.75">
      <c r="A554" s="2" t="s">
        <v>89</v>
      </c>
      <c r="B554" s="2" t="s">
        <v>90</v>
      </c>
    </row>
    <row r="557" ht="12.75">
      <c r="A557" s="2" t="s">
        <v>81</v>
      </c>
    </row>
    <row r="561" spans="1:2" ht="12.75">
      <c r="A561" s="180" t="s">
        <v>3</v>
      </c>
      <c r="B561" s="180">
        <v>5</v>
      </c>
    </row>
    <row r="562" spans="1:3" ht="16.5" thickBot="1">
      <c r="A562" s="17" t="s">
        <v>34</v>
      </c>
      <c r="B562" s="9" t="s">
        <v>0</v>
      </c>
      <c r="C562" s="18" t="s">
        <v>1</v>
      </c>
    </row>
    <row r="563" spans="1:3" ht="13.5" thickTop="1">
      <c r="A563" s="13">
        <v>1</v>
      </c>
      <c r="B563" s="3"/>
      <c r="C563" s="14"/>
    </row>
    <row r="564" spans="1:3" ht="12.75">
      <c r="A564" s="13">
        <v>2</v>
      </c>
      <c r="B564" s="3"/>
      <c r="C564" s="14"/>
    </row>
    <row r="565" spans="1:3" ht="12.75">
      <c r="A565" s="13">
        <v>3</v>
      </c>
      <c r="B565" s="3"/>
      <c r="C565" s="14"/>
    </row>
    <row r="566" spans="1:3" ht="12.75">
      <c r="A566" s="13">
        <v>4</v>
      </c>
      <c r="B566" s="3"/>
      <c r="C566" s="14"/>
    </row>
    <row r="567" spans="1:3" ht="12.75">
      <c r="A567" s="13">
        <v>5</v>
      </c>
      <c r="B567" s="3"/>
      <c r="C567" s="14"/>
    </row>
    <row r="568" spans="1:3" ht="12.75">
      <c r="A568" s="13">
        <v>6</v>
      </c>
      <c r="B568" s="3"/>
      <c r="C568" s="14"/>
    </row>
    <row r="569" spans="1:3" ht="12.75">
      <c r="A569" s="13">
        <v>7</v>
      </c>
      <c r="B569" s="3"/>
      <c r="C569" s="14"/>
    </row>
    <row r="570" spans="1:3" ht="12.75">
      <c r="A570" s="13">
        <v>8</v>
      </c>
      <c r="B570" s="3"/>
      <c r="C570" s="14"/>
    </row>
    <row r="571" spans="1:3" ht="12.75">
      <c r="A571" s="13">
        <v>9</v>
      </c>
      <c r="B571" s="3"/>
      <c r="C571" s="14"/>
    </row>
    <row r="572" spans="1:3" ht="12.75">
      <c r="A572" s="13">
        <v>10</v>
      </c>
      <c r="B572" s="3"/>
      <c r="C572" s="14"/>
    </row>
    <row r="573" spans="1:3" ht="12.75">
      <c r="A573" s="13">
        <v>11</v>
      </c>
      <c r="B573" s="3"/>
      <c r="C573" s="14"/>
    </row>
    <row r="574" spans="1:3" ht="12.75">
      <c r="A574" s="13">
        <v>12</v>
      </c>
      <c r="B574" s="3"/>
      <c r="C574" s="14"/>
    </row>
    <row r="575" spans="1:3" ht="12.75">
      <c r="A575" s="15">
        <v>13</v>
      </c>
      <c r="B575" s="4"/>
      <c r="C575" s="16"/>
    </row>
    <row r="579" spans="1:2" ht="12.75">
      <c r="A579" s="2" t="s">
        <v>91</v>
      </c>
      <c r="B579" s="2" t="s">
        <v>92</v>
      </c>
    </row>
    <row r="582" ht="12.75">
      <c r="A582" s="2" t="s">
        <v>81</v>
      </c>
    </row>
    <row r="586" spans="1:2" ht="12.75">
      <c r="A586" s="180" t="s">
        <v>3</v>
      </c>
      <c r="B586" s="180">
        <v>1</v>
      </c>
    </row>
    <row r="587" spans="1:3" s="238" customFormat="1" ht="13.5" thickBot="1">
      <c r="A587" s="17" t="s">
        <v>34</v>
      </c>
      <c r="B587" s="82" t="s">
        <v>0</v>
      </c>
      <c r="C587" s="154" t="s">
        <v>1</v>
      </c>
    </row>
    <row r="588" spans="1:3" ht="13.5" thickTop="1">
      <c r="A588" s="13">
        <v>1</v>
      </c>
      <c r="B588" s="3"/>
      <c r="C588" s="14"/>
    </row>
    <row r="589" spans="1:3" ht="12.75">
      <c r="A589" s="13">
        <v>2</v>
      </c>
      <c r="B589" s="3"/>
      <c r="C589" s="14"/>
    </row>
    <row r="590" spans="1:3" ht="12.75">
      <c r="A590" s="13">
        <v>3</v>
      </c>
      <c r="B590" s="3"/>
      <c r="C590" s="14"/>
    </row>
    <row r="591" spans="1:3" ht="12.75">
      <c r="A591" s="13">
        <v>4</v>
      </c>
      <c r="B591" s="3"/>
      <c r="C591" s="14"/>
    </row>
    <row r="592" spans="1:3" ht="12.75">
      <c r="A592" s="13">
        <v>5</v>
      </c>
      <c r="B592" s="3"/>
      <c r="C592" s="14"/>
    </row>
    <row r="593" spans="1:3" ht="12.75">
      <c r="A593" s="13">
        <v>6</v>
      </c>
      <c r="B593" s="3"/>
      <c r="C593" s="14"/>
    </row>
    <row r="594" spans="1:3" ht="12.75">
      <c r="A594" s="13">
        <v>7</v>
      </c>
      <c r="B594" s="3"/>
      <c r="C594" s="14"/>
    </row>
    <row r="595" spans="1:3" ht="12.75">
      <c r="A595" s="13">
        <v>8</v>
      </c>
      <c r="B595" s="3"/>
      <c r="C595" s="14"/>
    </row>
    <row r="596" spans="1:3" ht="12.75">
      <c r="A596" s="13">
        <v>9</v>
      </c>
      <c r="B596" s="3"/>
      <c r="C596" s="14"/>
    </row>
    <row r="597" spans="1:3" ht="12.75">
      <c r="A597" s="13">
        <v>10</v>
      </c>
      <c r="B597" s="3"/>
      <c r="C597" s="14"/>
    </row>
    <row r="598" spans="1:3" ht="12.75">
      <c r="A598" s="13">
        <v>11</v>
      </c>
      <c r="B598" s="3"/>
      <c r="C598" s="14"/>
    </row>
    <row r="599" spans="1:3" ht="12.75">
      <c r="A599" s="13">
        <v>12</v>
      </c>
      <c r="B599" s="3"/>
      <c r="C599" s="14"/>
    </row>
    <row r="600" spans="1:3" ht="12.75">
      <c r="A600" s="15">
        <v>13</v>
      </c>
      <c r="B600" s="4"/>
      <c r="C600" s="16"/>
    </row>
    <row r="603" spans="1:2" ht="12.75">
      <c r="A603" s="2" t="s">
        <v>93</v>
      </c>
      <c r="B603" s="2" t="s">
        <v>41</v>
      </c>
    </row>
    <row r="605" ht="12.75">
      <c r="A605" s="152" t="s">
        <v>94</v>
      </c>
    </row>
    <row r="608" ht="12.75">
      <c r="A608" s="152" t="s">
        <v>95</v>
      </c>
    </row>
    <row r="615" spans="1:2" ht="12.75">
      <c r="A615" s="180" t="s">
        <v>10</v>
      </c>
      <c r="B615" s="180">
        <v>4</v>
      </c>
    </row>
    <row r="616" ht="12.75">
      <c r="A616" s="2" t="s">
        <v>97</v>
      </c>
    </row>
    <row r="617" spans="1:7" ht="13.5" thickBot="1">
      <c r="A617" s="148" t="s">
        <v>34</v>
      </c>
      <c r="B617" s="149" t="s">
        <v>0</v>
      </c>
      <c r="C617" s="150" t="s">
        <v>35</v>
      </c>
      <c r="D617" s="149" t="s">
        <v>36</v>
      </c>
      <c r="E617" s="150" t="s">
        <v>96</v>
      </c>
      <c r="F617" s="149" t="s">
        <v>38</v>
      </c>
      <c r="G617" s="151" t="s">
        <v>37</v>
      </c>
    </row>
    <row r="618" spans="1:7" ht="13.5" thickTop="1">
      <c r="A618" s="13">
        <v>1</v>
      </c>
      <c r="B618" s="3"/>
      <c r="C618" s="19"/>
      <c r="D618" s="25"/>
      <c r="E618" s="21"/>
      <c r="F618" s="27"/>
      <c r="G618" s="14"/>
    </row>
    <row r="619" spans="1:7" ht="12.75">
      <c r="A619" s="13">
        <v>2</v>
      </c>
      <c r="B619" s="3"/>
      <c r="C619" s="19"/>
      <c r="D619" s="25"/>
      <c r="E619" s="21"/>
      <c r="F619" s="27"/>
      <c r="G619" s="14"/>
    </row>
    <row r="620" spans="1:7" ht="12.75">
      <c r="A620" s="13">
        <v>3</v>
      </c>
      <c r="B620" s="3"/>
      <c r="C620" s="19"/>
      <c r="D620" s="25"/>
      <c r="E620" s="21"/>
      <c r="F620" s="27"/>
      <c r="G620" s="14"/>
    </row>
    <row r="621" spans="1:7" ht="12.75">
      <c r="A621" s="13">
        <v>4</v>
      </c>
      <c r="B621" s="3"/>
      <c r="C621" s="19"/>
      <c r="D621" s="25"/>
      <c r="E621" s="21"/>
      <c r="F621" s="27"/>
      <c r="G621" s="14"/>
    </row>
    <row r="622" spans="1:7" ht="12.75">
      <c r="A622" s="13">
        <v>5</v>
      </c>
      <c r="B622" s="3"/>
      <c r="C622" s="19"/>
      <c r="D622" s="25"/>
      <c r="E622" s="21"/>
      <c r="F622" s="27"/>
      <c r="G622" s="14"/>
    </row>
    <row r="623" spans="1:7" ht="12.75">
      <c r="A623" s="13">
        <v>6</v>
      </c>
      <c r="B623" s="3"/>
      <c r="C623" s="19"/>
      <c r="D623" s="25"/>
      <c r="E623" s="21"/>
      <c r="F623" s="27"/>
      <c r="G623" s="14"/>
    </row>
    <row r="624" spans="1:7" ht="12.75">
      <c r="A624" s="13">
        <v>7</v>
      </c>
      <c r="B624" s="3"/>
      <c r="C624" s="19"/>
      <c r="D624" s="25"/>
      <c r="E624" s="21"/>
      <c r="F624" s="27"/>
      <c r="G624" s="14"/>
    </row>
    <row r="625" spans="1:7" ht="12.75">
      <c r="A625" s="13">
        <v>8</v>
      </c>
      <c r="B625" s="3"/>
      <c r="C625" s="19"/>
      <c r="D625" s="25"/>
      <c r="E625" s="21"/>
      <c r="F625" s="27"/>
      <c r="G625" s="14"/>
    </row>
    <row r="626" spans="1:7" ht="12.75">
      <c r="A626" s="13">
        <v>9</v>
      </c>
      <c r="B626" s="3"/>
      <c r="C626" s="19"/>
      <c r="D626" s="25"/>
      <c r="E626" s="21"/>
      <c r="F626" s="27"/>
      <c r="G626" s="14"/>
    </row>
    <row r="627" spans="1:7" ht="12.75">
      <c r="A627" s="13">
        <v>10</v>
      </c>
      <c r="B627" s="3"/>
      <c r="C627" s="19"/>
      <c r="D627" s="25"/>
      <c r="E627" s="21"/>
      <c r="F627" s="27"/>
      <c r="G627" s="14"/>
    </row>
    <row r="628" spans="1:7" ht="12.75">
      <c r="A628" s="13">
        <v>11</v>
      </c>
      <c r="B628" s="3"/>
      <c r="C628" s="19"/>
      <c r="D628" s="25"/>
      <c r="E628" s="21"/>
      <c r="F628" s="27"/>
      <c r="G628" s="14"/>
    </row>
    <row r="629" spans="1:7" ht="12.75">
      <c r="A629" s="13">
        <v>12</v>
      </c>
      <c r="B629" s="3"/>
      <c r="C629" s="19"/>
      <c r="D629" s="25"/>
      <c r="E629" s="21"/>
      <c r="F629" s="27"/>
      <c r="G629" s="14"/>
    </row>
    <row r="630" spans="1:7" ht="12.75">
      <c r="A630" s="15">
        <v>13</v>
      </c>
      <c r="B630" s="4"/>
      <c r="C630" s="22"/>
      <c r="D630" s="26"/>
      <c r="E630" s="24"/>
      <c r="F630" s="28"/>
      <c r="G630" s="16"/>
    </row>
    <row r="633" spans="1:2" ht="12.75">
      <c r="A633" s="2" t="s">
        <v>100</v>
      </c>
      <c r="B633" s="2" t="s">
        <v>42</v>
      </c>
    </row>
    <row r="635" ht="12.75">
      <c r="A635" s="147" t="s">
        <v>94</v>
      </c>
    </row>
    <row r="638" ht="12.75">
      <c r="A638" s="152" t="s">
        <v>98</v>
      </c>
    </row>
    <row r="647" spans="1:2" ht="12.75">
      <c r="A647" s="180" t="s">
        <v>10</v>
      </c>
      <c r="B647" s="180">
        <v>1</v>
      </c>
    </row>
    <row r="648" ht="12.75">
      <c r="A648" s="2" t="s">
        <v>43</v>
      </c>
    </row>
    <row r="649" spans="1:7" ht="13.5" thickBot="1">
      <c r="A649" s="148" t="s">
        <v>34</v>
      </c>
      <c r="B649" s="149" t="s">
        <v>0</v>
      </c>
      <c r="C649" s="150" t="s">
        <v>35</v>
      </c>
      <c r="D649" s="149" t="s">
        <v>36</v>
      </c>
      <c r="E649" s="150" t="s">
        <v>99</v>
      </c>
      <c r="F649" s="149" t="s">
        <v>38</v>
      </c>
      <c r="G649" s="151" t="s">
        <v>37</v>
      </c>
    </row>
    <row r="650" spans="1:7" ht="13.5" thickTop="1">
      <c r="A650" s="13">
        <v>1</v>
      </c>
      <c r="B650" s="3"/>
      <c r="C650" s="113"/>
      <c r="D650" s="27"/>
      <c r="E650" s="21"/>
      <c r="F650" s="34"/>
      <c r="G650" s="14"/>
    </row>
    <row r="651" spans="1:7" ht="12.75">
      <c r="A651" s="13">
        <v>2</v>
      </c>
      <c r="B651" s="3"/>
      <c r="C651" s="113"/>
      <c r="D651" s="27"/>
      <c r="E651" s="21"/>
      <c r="F651" s="34"/>
      <c r="G651" s="14"/>
    </row>
    <row r="652" spans="1:7" ht="12.75">
      <c r="A652" s="13">
        <v>3</v>
      </c>
      <c r="B652" s="3"/>
      <c r="C652" s="113"/>
      <c r="D652" s="27"/>
      <c r="E652" s="21"/>
      <c r="F652" s="34"/>
      <c r="G652" s="14"/>
    </row>
    <row r="653" spans="1:7" ht="12.75">
      <c r="A653" s="13">
        <v>4</v>
      </c>
      <c r="B653" s="3"/>
      <c r="C653" s="113"/>
      <c r="D653" s="27"/>
      <c r="E653" s="21"/>
      <c r="F653" s="34"/>
      <c r="G653" s="14"/>
    </row>
    <row r="654" spans="1:7" ht="12.75">
      <c r="A654" s="13">
        <v>5</v>
      </c>
      <c r="B654" s="3"/>
      <c r="C654" s="113"/>
      <c r="D654" s="27"/>
      <c r="E654" s="21"/>
      <c r="F654" s="34"/>
      <c r="G654" s="14"/>
    </row>
    <row r="655" spans="1:7" ht="12.75">
      <c r="A655" s="13">
        <v>6</v>
      </c>
      <c r="B655" s="3"/>
      <c r="C655" s="113"/>
      <c r="D655" s="27"/>
      <c r="E655" s="21"/>
      <c r="F655" s="34"/>
      <c r="G655" s="14"/>
    </row>
    <row r="656" spans="1:7" ht="12.75">
      <c r="A656" s="13">
        <v>7</v>
      </c>
      <c r="B656" s="3"/>
      <c r="C656" s="113"/>
      <c r="D656" s="27"/>
      <c r="E656" s="21"/>
      <c r="F656" s="34"/>
      <c r="G656" s="14"/>
    </row>
    <row r="657" spans="1:7" ht="12.75">
      <c r="A657" s="13">
        <v>8</v>
      </c>
      <c r="B657" s="3"/>
      <c r="C657" s="113"/>
      <c r="D657" s="27"/>
      <c r="E657" s="21"/>
      <c r="F657" s="34"/>
      <c r="G657" s="14"/>
    </row>
    <row r="658" spans="1:7" ht="12.75">
      <c r="A658" s="13">
        <v>9</v>
      </c>
      <c r="B658" s="3"/>
      <c r="C658" s="113"/>
      <c r="D658" s="27"/>
      <c r="E658" s="21"/>
      <c r="F658" s="34"/>
      <c r="G658" s="14"/>
    </row>
    <row r="659" spans="1:7" ht="12.75">
      <c r="A659" s="13">
        <v>10</v>
      </c>
      <c r="B659" s="3"/>
      <c r="C659" s="113"/>
      <c r="D659" s="27"/>
      <c r="E659" s="21"/>
      <c r="F659" s="34"/>
      <c r="G659" s="14"/>
    </row>
    <row r="660" spans="1:7" ht="12.75">
      <c r="A660" s="13">
        <v>11</v>
      </c>
      <c r="B660" s="3"/>
      <c r="C660" s="113"/>
      <c r="D660" s="27"/>
      <c r="E660" s="21"/>
      <c r="F660" s="34"/>
      <c r="G660" s="14"/>
    </row>
    <row r="661" spans="1:7" ht="12.75">
      <c r="A661" s="13">
        <v>12</v>
      </c>
      <c r="B661" s="3"/>
      <c r="C661" s="113"/>
      <c r="D661" s="27"/>
      <c r="E661" s="21"/>
      <c r="F661" s="34"/>
      <c r="G661" s="14"/>
    </row>
    <row r="662" spans="1:7" ht="12.75">
      <c r="A662" s="15">
        <v>13</v>
      </c>
      <c r="B662" s="4"/>
      <c r="C662" s="114"/>
      <c r="D662" s="28"/>
      <c r="E662" s="24"/>
      <c r="F662" s="35"/>
      <c r="G662" s="16"/>
    </row>
    <row r="666" spans="1:2" ht="12.75">
      <c r="A666" s="2" t="s">
        <v>101</v>
      </c>
      <c r="B666" s="2" t="s">
        <v>44</v>
      </c>
    </row>
    <row r="668" ht="12.75">
      <c r="A668" s="152" t="s">
        <v>94</v>
      </c>
    </row>
    <row r="670" ht="12.75">
      <c r="A670" s="152" t="s">
        <v>102</v>
      </c>
    </row>
    <row r="681" spans="1:2" ht="12.75">
      <c r="A681" s="180" t="s">
        <v>10</v>
      </c>
      <c r="B681" s="180">
        <v>1</v>
      </c>
    </row>
    <row r="682" ht="12.75">
      <c r="A682" s="2" t="s">
        <v>45</v>
      </c>
    </row>
    <row r="683" spans="1:7" ht="13.5" thickBot="1">
      <c r="A683" s="148" t="s">
        <v>34</v>
      </c>
      <c r="B683" s="149" t="s">
        <v>0</v>
      </c>
      <c r="C683" s="150" t="s">
        <v>35</v>
      </c>
      <c r="D683" s="149" t="s">
        <v>36</v>
      </c>
      <c r="E683" s="150" t="s">
        <v>103</v>
      </c>
      <c r="F683" s="149" t="s">
        <v>38</v>
      </c>
      <c r="G683" s="151" t="s">
        <v>37</v>
      </c>
    </row>
    <row r="684" spans="1:7" ht="13.5" thickTop="1">
      <c r="A684" s="13">
        <v>1</v>
      </c>
      <c r="B684" s="3"/>
      <c r="C684" s="32"/>
      <c r="D684" s="27"/>
      <c r="E684" s="20"/>
      <c r="F684" s="34"/>
      <c r="G684" s="14"/>
    </row>
    <row r="685" spans="1:7" ht="12.75">
      <c r="A685" s="13">
        <v>2</v>
      </c>
      <c r="B685" s="3"/>
      <c r="C685" s="32"/>
      <c r="D685" s="27"/>
      <c r="E685" s="20"/>
      <c r="F685" s="34"/>
      <c r="G685" s="14"/>
    </row>
    <row r="686" spans="1:7" ht="12.75">
      <c r="A686" s="13">
        <v>3</v>
      </c>
      <c r="B686" s="3"/>
      <c r="C686" s="32"/>
      <c r="D686" s="27"/>
      <c r="E686" s="20"/>
      <c r="F686" s="34"/>
      <c r="G686" s="14"/>
    </row>
    <row r="687" spans="1:7" ht="12.75">
      <c r="A687" s="13">
        <v>4</v>
      </c>
      <c r="B687" s="3"/>
      <c r="C687" s="32"/>
      <c r="D687" s="27"/>
      <c r="E687" s="20"/>
      <c r="F687" s="34"/>
      <c r="G687" s="14"/>
    </row>
    <row r="688" spans="1:7" ht="12.75">
      <c r="A688" s="13">
        <v>5</v>
      </c>
      <c r="B688" s="3"/>
      <c r="C688" s="32"/>
      <c r="D688" s="27"/>
      <c r="E688" s="20"/>
      <c r="F688" s="34"/>
      <c r="G688" s="14"/>
    </row>
    <row r="689" spans="1:7" ht="12.75">
      <c r="A689" s="13">
        <v>6</v>
      </c>
      <c r="B689" s="3"/>
      <c r="C689" s="32"/>
      <c r="D689" s="27"/>
      <c r="E689" s="20"/>
      <c r="F689" s="34"/>
      <c r="G689" s="14"/>
    </row>
    <row r="690" spans="1:7" ht="12.75">
      <c r="A690" s="13">
        <v>7</v>
      </c>
      <c r="B690" s="3"/>
      <c r="C690" s="32"/>
      <c r="D690" s="27"/>
      <c r="E690" s="20"/>
      <c r="F690" s="34"/>
      <c r="G690" s="14"/>
    </row>
    <row r="691" spans="1:7" ht="12.75">
      <c r="A691" s="13">
        <v>8</v>
      </c>
      <c r="B691" s="3"/>
      <c r="C691" s="32"/>
      <c r="D691" s="27"/>
      <c r="E691" s="20"/>
      <c r="F691" s="34"/>
      <c r="G691" s="14"/>
    </row>
    <row r="692" spans="1:7" ht="12.75">
      <c r="A692" s="13">
        <v>9</v>
      </c>
      <c r="B692" s="3"/>
      <c r="C692" s="32"/>
      <c r="D692" s="27"/>
      <c r="E692" s="20"/>
      <c r="F692" s="34"/>
      <c r="G692" s="14"/>
    </row>
    <row r="693" spans="1:7" ht="12.75">
      <c r="A693" s="13">
        <v>10</v>
      </c>
      <c r="B693" s="3"/>
      <c r="C693" s="32"/>
      <c r="D693" s="27"/>
      <c r="E693" s="20"/>
      <c r="F693" s="34"/>
      <c r="G693" s="14"/>
    </row>
    <row r="694" spans="1:7" ht="12.75">
      <c r="A694" s="13">
        <v>11</v>
      </c>
      <c r="B694" s="3"/>
      <c r="C694" s="32"/>
      <c r="D694" s="27"/>
      <c r="E694" s="20"/>
      <c r="F694" s="34"/>
      <c r="G694" s="14"/>
    </row>
    <row r="695" spans="1:7" ht="12.75">
      <c r="A695" s="13">
        <v>12</v>
      </c>
      <c r="B695" s="3"/>
      <c r="C695" s="32"/>
      <c r="D695" s="27"/>
      <c r="E695" s="20"/>
      <c r="F695" s="34"/>
      <c r="G695" s="14"/>
    </row>
    <row r="696" spans="1:7" ht="12.75">
      <c r="A696" s="15">
        <v>13</v>
      </c>
      <c r="B696" s="4"/>
      <c r="C696" s="33"/>
      <c r="D696" s="28"/>
      <c r="E696" s="23"/>
      <c r="F696" s="35"/>
      <c r="G696" s="16"/>
    </row>
    <row r="700" spans="1:2" ht="12.75">
      <c r="A700" s="2" t="s">
        <v>104</v>
      </c>
      <c r="B700" s="2" t="s">
        <v>46</v>
      </c>
    </row>
    <row r="701" spans="1:2" ht="12.75">
      <c r="A701" s="2"/>
      <c r="B701" s="2"/>
    </row>
    <row r="702" spans="1:2" ht="12.75">
      <c r="A702" s="2" t="s">
        <v>94</v>
      </c>
      <c r="B702" s="2"/>
    </row>
    <row r="706" ht="12.75">
      <c r="A706" s="152" t="s">
        <v>105</v>
      </c>
    </row>
    <row r="717" spans="1:2" ht="12.75">
      <c r="A717" s="180" t="s">
        <v>3</v>
      </c>
      <c r="B717" s="180">
        <v>1</v>
      </c>
    </row>
    <row r="718" ht="12.75">
      <c r="A718" s="2" t="s">
        <v>106</v>
      </c>
    </row>
    <row r="719" spans="1:7" ht="13.5" thickBot="1">
      <c r="A719" s="17" t="s">
        <v>34</v>
      </c>
      <c r="B719" s="29" t="s">
        <v>0</v>
      </c>
      <c r="C719" s="30" t="s">
        <v>35</v>
      </c>
      <c r="D719" s="29" t="s">
        <v>36</v>
      </c>
      <c r="E719" s="30" t="s">
        <v>47</v>
      </c>
      <c r="F719" s="29" t="s">
        <v>38</v>
      </c>
      <c r="G719" s="31" t="s">
        <v>37</v>
      </c>
    </row>
    <row r="720" spans="1:7" ht="13.5" thickTop="1">
      <c r="A720" s="13">
        <v>1</v>
      </c>
      <c r="B720" s="3"/>
      <c r="C720" s="32"/>
      <c r="D720" s="27"/>
      <c r="E720" s="20"/>
      <c r="F720" s="132"/>
      <c r="G720" s="14"/>
    </row>
    <row r="721" spans="1:7" ht="12.75">
      <c r="A721" s="13">
        <v>2</v>
      </c>
      <c r="B721" s="3"/>
      <c r="C721" s="32"/>
      <c r="D721" s="27"/>
      <c r="E721" s="20"/>
      <c r="F721" s="132"/>
      <c r="G721" s="14"/>
    </row>
    <row r="722" spans="1:7" ht="12.75">
      <c r="A722" s="13">
        <v>3</v>
      </c>
      <c r="B722" s="3"/>
      <c r="C722" s="32"/>
      <c r="D722" s="27"/>
      <c r="E722" s="20"/>
      <c r="F722" s="132"/>
      <c r="G722" s="14"/>
    </row>
    <row r="723" spans="1:7" ht="12.75">
      <c r="A723" s="13">
        <v>4</v>
      </c>
      <c r="B723" s="3"/>
      <c r="C723" s="32"/>
      <c r="D723" s="27"/>
      <c r="E723" s="20"/>
      <c r="F723" s="132"/>
      <c r="G723" s="14"/>
    </row>
    <row r="724" spans="1:7" ht="12.75">
      <c r="A724" s="13">
        <v>5</v>
      </c>
      <c r="B724" s="3"/>
      <c r="C724" s="32"/>
      <c r="D724" s="27"/>
      <c r="E724" s="20"/>
      <c r="F724" s="132"/>
      <c r="G724" s="14"/>
    </row>
    <row r="725" spans="1:7" ht="12.75">
      <c r="A725" s="13">
        <v>6</v>
      </c>
      <c r="B725" s="3"/>
      <c r="C725" s="32"/>
      <c r="D725" s="27"/>
      <c r="E725" s="20"/>
      <c r="F725" s="132"/>
      <c r="G725" s="14"/>
    </row>
    <row r="726" spans="1:7" ht="12.75">
      <c r="A726" s="13">
        <v>7</v>
      </c>
      <c r="B726" s="3"/>
      <c r="C726" s="32"/>
      <c r="D726" s="27"/>
      <c r="E726" s="20"/>
      <c r="F726" s="132"/>
      <c r="G726" s="14"/>
    </row>
    <row r="727" spans="1:7" ht="12.75">
      <c r="A727" s="13">
        <v>8</v>
      </c>
      <c r="B727" s="3"/>
      <c r="C727" s="32"/>
      <c r="D727" s="27"/>
      <c r="E727" s="20"/>
      <c r="F727" s="132"/>
      <c r="G727" s="14"/>
    </row>
    <row r="728" spans="1:7" ht="12.75">
      <c r="A728" s="13">
        <v>9</v>
      </c>
      <c r="B728" s="3"/>
      <c r="C728" s="32"/>
      <c r="D728" s="27"/>
      <c r="E728" s="20"/>
      <c r="F728" s="132"/>
      <c r="G728" s="14"/>
    </row>
    <row r="729" spans="1:7" ht="12.75">
      <c r="A729" s="13">
        <v>10</v>
      </c>
      <c r="B729" s="3"/>
      <c r="C729" s="32"/>
      <c r="D729" s="27"/>
      <c r="E729" s="20"/>
      <c r="F729" s="132"/>
      <c r="G729" s="14"/>
    </row>
    <row r="730" spans="1:7" ht="12.75">
      <c r="A730" s="13">
        <v>11</v>
      </c>
      <c r="B730" s="3"/>
      <c r="C730" s="32"/>
      <c r="D730" s="27"/>
      <c r="E730" s="20"/>
      <c r="F730" s="132"/>
      <c r="G730" s="14"/>
    </row>
    <row r="731" spans="1:7" ht="12.75">
      <c r="A731" s="13">
        <v>12</v>
      </c>
      <c r="B731" s="3"/>
      <c r="C731" s="32"/>
      <c r="D731" s="27"/>
      <c r="E731" s="20"/>
      <c r="F731" s="132"/>
      <c r="G731" s="14"/>
    </row>
    <row r="732" spans="1:7" ht="12.75">
      <c r="A732" s="15">
        <v>13</v>
      </c>
      <c r="B732" s="4"/>
      <c r="C732" s="33"/>
      <c r="D732" s="28"/>
      <c r="E732" s="23"/>
      <c r="F732" s="133"/>
      <c r="G732" s="16"/>
    </row>
    <row r="733" spans="1:7" ht="12.75">
      <c r="A733" s="7"/>
      <c r="B733" s="102"/>
      <c r="C733" s="102"/>
      <c r="D733" s="36"/>
      <c r="E733" s="36"/>
      <c r="F733" s="36"/>
      <c r="G733" s="103"/>
    </row>
    <row r="734" spans="1:7" ht="12.75">
      <c r="A734" s="7"/>
      <c r="B734" s="102"/>
      <c r="C734" s="102"/>
      <c r="D734" s="36"/>
      <c r="E734" s="36"/>
      <c r="F734" s="36"/>
      <c r="G734" s="103"/>
    </row>
    <row r="735" spans="1:2" ht="12.75">
      <c r="A735" s="2" t="s">
        <v>153</v>
      </c>
      <c r="B735" s="2" t="s">
        <v>48</v>
      </c>
    </row>
    <row r="737" ht="12.75">
      <c r="A737" s="152" t="s">
        <v>94</v>
      </c>
    </row>
    <row r="739" ht="12.75">
      <c r="A739" s="152" t="s">
        <v>107</v>
      </c>
    </row>
    <row r="750" spans="1:2" ht="12.75">
      <c r="A750" s="180" t="s">
        <v>10</v>
      </c>
      <c r="B750" s="180">
        <v>1</v>
      </c>
    </row>
    <row r="751" ht="12.75">
      <c r="A751" s="2" t="s">
        <v>108</v>
      </c>
    </row>
    <row r="752" spans="1:7" ht="13.5" thickBot="1">
      <c r="A752" s="17" t="s">
        <v>34</v>
      </c>
      <c r="B752" s="29" t="s">
        <v>0</v>
      </c>
      <c r="C752" s="29" t="s">
        <v>35</v>
      </c>
      <c r="D752" s="30" t="s">
        <v>36</v>
      </c>
      <c r="E752" s="29" t="s">
        <v>49</v>
      </c>
      <c r="F752" s="29" t="s">
        <v>50</v>
      </c>
      <c r="G752" s="31" t="s">
        <v>37</v>
      </c>
    </row>
    <row r="753" spans="1:8" ht="13.5" thickTop="1">
      <c r="A753" s="13">
        <v>1</v>
      </c>
      <c r="B753" s="41">
        <f aca="true" t="shared" si="1" ref="B753:B758">B754-$B$750</f>
        <v>-6</v>
      </c>
      <c r="C753" s="37"/>
      <c r="D753" s="39"/>
      <c r="E753" s="25"/>
      <c r="F753" s="34"/>
      <c r="G753" s="14"/>
      <c r="H753" s="117"/>
    </row>
    <row r="754" spans="1:7" ht="12.75">
      <c r="A754" s="13">
        <v>2</v>
      </c>
      <c r="B754" s="41">
        <f t="shared" si="1"/>
        <v>-5</v>
      </c>
      <c r="C754" s="37"/>
      <c r="D754" s="39"/>
      <c r="E754" s="25"/>
      <c r="F754" s="34"/>
      <c r="G754" s="14"/>
    </row>
    <row r="755" spans="1:7" ht="12.75">
      <c r="A755" s="13">
        <v>3</v>
      </c>
      <c r="B755" s="41">
        <f t="shared" si="1"/>
        <v>-4</v>
      </c>
      <c r="C755" s="37"/>
      <c r="D755" s="39"/>
      <c r="E755" s="25"/>
      <c r="F755" s="34"/>
      <c r="G755" s="14"/>
    </row>
    <row r="756" spans="1:7" ht="12.75">
      <c r="A756" s="13">
        <v>4</v>
      </c>
      <c r="B756" s="41">
        <f t="shared" si="1"/>
        <v>-3</v>
      </c>
      <c r="C756" s="37"/>
      <c r="D756" s="39"/>
      <c r="E756" s="25"/>
      <c r="F756" s="34"/>
      <c r="G756" s="14"/>
    </row>
    <row r="757" spans="1:7" ht="12.75">
      <c r="A757" s="13">
        <v>5</v>
      </c>
      <c r="B757" s="41">
        <f t="shared" si="1"/>
        <v>-2</v>
      </c>
      <c r="C757" s="37"/>
      <c r="D757" s="39"/>
      <c r="E757" s="25"/>
      <c r="F757" s="34"/>
      <c r="G757" s="14"/>
    </row>
    <row r="758" spans="1:7" ht="12.75">
      <c r="A758" s="13">
        <v>6</v>
      </c>
      <c r="B758" s="41">
        <f t="shared" si="1"/>
        <v>-1</v>
      </c>
      <c r="C758" s="37"/>
      <c r="D758" s="39"/>
      <c r="E758" s="25"/>
      <c r="F758" s="34"/>
      <c r="G758" s="14"/>
    </row>
    <row r="759" spans="1:7" ht="12.75">
      <c r="A759" s="13">
        <v>7</v>
      </c>
      <c r="B759" s="41">
        <v>0</v>
      </c>
      <c r="C759" s="37"/>
      <c r="D759" s="39"/>
      <c r="E759" s="25"/>
      <c r="F759" s="34"/>
      <c r="G759" s="14"/>
    </row>
    <row r="760" spans="1:7" ht="12.75">
      <c r="A760" s="13">
        <v>8</v>
      </c>
      <c r="B760" s="41">
        <f aca="true" t="shared" si="2" ref="B760:B765">B759+$B$750</f>
        <v>1</v>
      </c>
      <c r="C760" s="37"/>
      <c r="D760" s="39"/>
      <c r="E760" s="25"/>
      <c r="F760" s="34"/>
      <c r="G760" s="14"/>
    </row>
    <row r="761" spans="1:7" ht="12.75">
      <c r="A761" s="13">
        <v>9</v>
      </c>
      <c r="B761" s="41">
        <f t="shared" si="2"/>
        <v>2</v>
      </c>
      <c r="C761" s="37"/>
      <c r="D761" s="39"/>
      <c r="E761" s="25"/>
      <c r="F761" s="34"/>
      <c r="G761" s="14"/>
    </row>
    <row r="762" spans="1:7" ht="12.75">
      <c r="A762" s="13">
        <v>10</v>
      </c>
      <c r="B762" s="41">
        <f t="shared" si="2"/>
        <v>3</v>
      </c>
      <c r="C762" s="37"/>
      <c r="D762" s="39"/>
      <c r="E762" s="25"/>
      <c r="F762" s="34"/>
      <c r="G762" s="14"/>
    </row>
    <row r="763" spans="1:7" ht="12.75">
      <c r="A763" s="13">
        <v>11</v>
      </c>
      <c r="B763" s="41">
        <f t="shared" si="2"/>
        <v>4</v>
      </c>
      <c r="C763" s="37"/>
      <c r="D763" s="39"/>
      <c r="E763" s="25"/>
      <c r="F763" s="34"/>
      <c r="G763" s="14"/>
    </row>
    <row r="764" spans="1:7" ht="12.75">
      <c r="A764" s="13">
        <v>12</v>
      </c>
      <c r="B764" s="41">
        <f t="shared" si="2"/>
        <v>5</v>
      </c>
      <c r="C764" s="37"/>
      <c r="D764" s="39"/>
      <c r="E764" s="25"/>
      <c r="F764" s="34"/>
      <c r="G764" s="14"/>
    </row>
    <row r="765" spans="1:7" ht="12.75">
      <c r="A765" s="15">
        <v>13</v>
      </c>
      <c r="B765" s="42">
        <f t="shared" si="2"/>
        <v>6</v>
      </c>
      <c r="C765" s="38"/>
      <c r="D765" s="40"/>
      <c r="E765" s="26"/>
      <c r="F765" s="35"/>
      <c r="G765" s="16"/>
    </row>
    <row r="768" spans="1:2" ht="12.75">
      <c r="A768" s="2" t="s">
        <v>154</v>
      </c>
      <c r="B768" s="2" t="s">
        <v>51</v>
      </c>
    </row>
    <row r="769" spans="1:2" ht="12.75">
      <c r="A769" s="2"/>
      <c r="B769" s="2"/>
    </row>
    <row r="770" spans="1:2" ht="12.75">
      <c r="A770" s="152" t="s">
        <v>94</v>
      </c>
      <c r="B770" s="2"/>
    </row>
    <row r="774" ht="12.75">
      <c r="A774" s="152" t="s">
        <v>111</v>
      </c>
    </row>
    <row r="781" spans="1:2" ht="12.75">
      <c r="A781" s="223" t="s">
        <v>10</v>
      </c>
      <c r="B781" s="223">
        <v>1</v>
      </c>
    </row>
    <row r="782" ht="12.75">
      <c r="A782" s="2" t="s">
        <v>52</v>
      </c>
    </row>
    <row r="783" spans="1:7" ht="13.5" thickBot="1">
      <c r="A783" s="43" t="s">
        <v>34</v>
      </c>
      <c r="B783" s="44" t="s">
        <v>0</v>
      </c>
      <c r="C783" s="44" t="s">
        <v>35</v>
      </c>
      <c r="D783" s="45" t="s">
        <v>36</v>
      </c>
      <c r="E783" s="44" t="s">
        <v>109</v>
      </c>
      <c r="F783" s="49" t="s">
        <v>110</v>
      </c>
      <c r="G783" s="48"/>
    </row>
    <row r="784" spans="1:7" ht="13.5" thickTop="1">
      <c r="A784" s="46">
        <v>1</v>
      </c>
      <c r="B784" s="41"/>
      <c r="C784" s="97"/>
      <c r="D784" s="21"/>
      <c r="E784" s="27"/>
      <c r="F784" s="104"/>
      <c r="G784" s="36"/>
    </row>
    <row r="785" spans="1:7" ht="12.75">
      <c r="A785" s="46">
        <v>2</v>
      </c>
      <c r="B785" s="41"/>
      <c r="C785" s="97"/>
      <c r="D785" s="21"/>
      <c r="E785" s="27"/>
      <c r="F785" s="25"/>
      <c r="G785" s="36"/>
    </row>
    <row r="786" spans="1:7" ht="12.75">
      <c r="A786" s="46">
        <v>3</v>
      </c>
      <c r="B786" s="41"/>
      <c r="C786" s="97"/>
      <c r="D786" s="21"/>
      <c r="E786" s="27"/>
      <c r="F786" s="25"/>
      <c r="G786" s="36"/>
    </row>
    <row r="787" spans="1:7" ht="12.75">
      <c r="A787" s="46">
        <v>4</v>
      </c>
      <c r="B787" s="41"/>
      <c r="C787" s="97"/>
      <c r="D787" s="21"/>
      <c r="E787" s="27"/>
      <c r="F787" s="25"/>
      <c r="G787" s="36"/>
    </row>
    <row r="788" spans="1:7" ht="12.75">
      <c r="A788" s="46">
        <v>5</v>
      </c>
      <c r="B788" s="41"/>
      <c r="C788" s="97"/>
      <c r="D788" s="21"/>
      <c r="E788" s="27"/>
      <c r="F788" s="25"/>
      <c r="G788" s="36"/>
    </row>
    <row r="789" spans="1:7" ht="12.75">
      <c r="A789" s="46">
        <v>6</v>
      </c>
      <c r="B789" s="41"/>
      <c r="C789" s="97"/>
      <c r="D789" s="21"/>
      <c r="E789" s="27"/>
      <c r="F789" s="25"/>
      <c r="G789" s="36"/>
    </row>
    <row r="790" spans="1:7" ht="12.75">
      <c r="A790" s="46">
        <v>7</v>
      </c>
      <c r="B790" s="41"/>
      <c r="C790" s="97"/>
      <c r="D790" s="21"/>
      <c r="E790" s="27"/>
      <c r="F790" s="25"/>
      <c r="G790" s="36"/>
    </row>
    <row r="791" spans="1:7" ht="12.75">
      <c r="A791" s="46">
        <v>8</v>
      </c>
      <c r="B791" s="41"/>
      <c r="C791" s="97"/>
      <c r="D791" s="21"/>
      <c r="E791" s="27"/>
      <c r="F791" s="25"/>
      <c r="G791" s="36"/>
    </row>
    <row r="792" spans="1:7" ht="12.75">
      <c r="A792" s="46">
        <v>9</v>
      </c>
      <c r="B792" s="41"/>
      <c r="C792" s="97"/>
      <c r="D792" s="21"/>
      <c r="E792" s="27"/>
      <c r="F792" s="25"/>
      <c r="G792" s="36"/>
    </row>
    <row r="793" spans="1:7" ht="12.75">
      <c r="A793" s="46">
        <v>10</v>
      </c>
      <c r="B793" s="41"/>
      <c r="C793" s="97"/>
      <c r="D793" s="21"/>
      <c r="E793" s="27"/>
      <c r="F793" s="25"/>
      <c r="G793" s="36"/>
    </row>
    <row r="794" spans="1:7" ht="12.75">
      <c r="A794" s="46">
        <v>11</v>
      </c>
      <c r="B794" s="41"/>
      <c r="C794" s="97"/>
      <c r="D794" s="21"/>
      <c r="E794" s="27"/>
      <c r="F794" s="25"/>
      <c r="G794" s="36"/>
    </row>
    <row r="795" spans="1:7" ht="12.75">
      <c r="A795" s="46">
        <v>12</v>
      </c>
      <c r="B795" s="41"/>
      <c r="C795" s="97"/>
      <c r="D795" s="21"/>
      <c r="E795" s="27"/>
      <c r="F795" s="25"/>
      <c r="G795" s="36"/>
    </row>
    <row r="796" spans="1:7" ht="12.75">
      <c r="A796" s="47">
        <v>13</v>
      </c>
      <c r="B796" s="42"/>
      <c r="C796" s="98"/>
      <c r="D796" s="24"/>
      <c r="E796" s="28"/>
      <c r="F796" s="26"/>
      <c r="G796" s="36"/>
    </row>
    <row r="797" ht="12.75">
      <c r="G797" s="7"/>
    </row>
    <row r="800" spans="1:2" ht="12.75">
      <c r="A800" s="2" t="s">
        <v>120</v>
      </c>
      <c r="B800" s="2" t="s">
        <v>121</v>
      </c>
    </row>
    <row r="803" spans="1:10" ht="12.75">
      <c r="A803" s="155" t="s">
        <v>3</v>
      </c>
      <c r="B803" s="156">
        <v>0.5</v>
      </c>
      <c r="C803" s="50"/>
      <c r="D803" s="53"/>
      <c r="E803" s="50"/>
      <c r="F803" s="53"/>
      <c r="G803" s="102"/>
      <c r="H803" s="102"/>
      <c r="I803" s="102"/>
      <c r="J803" s="102"/>
    </row>
    <row r="804" spans="1:10" ht="12.75">
      <c r="A804" s="157" t="s">
        <v>53</v>
      </c>
      <c r="B804" s="158"/>
      <c r="C804" s="3"/>
      <c r="D804" s="54"/>
      <c r="E804" s="3"/>
      <c r="F804" s="54"/>
      <c r="G804" s="102"/>
      <c r="H804" s="102"/>
      <c r="I804" s="102"/>
      <c r="J804" s="102"/>
    </row>
    <row r="805" spans="1:10" ht="13.5" thickBot="1">
      <c r="A805" s="159" t="s">
        <v>34</v>
      </c>
      <c r="B805" s="159" t="s">
        <v>0</v>
      </c>
      <c r="C805" s="149" t="s">
        <v>112</v>
      </c>
      <c r="D805" s="151" t="s">
        <v>113</v>
      </c>
      <c r="E805" s="82" t="s">
        <v>114</v>
      </c>
      <c r="F805" s="154" t="s">
        <v>115</v>
      </c>
      <c r="G805" s="164"/>
      <c r="H805" s="164"/>
      <c r="I805" s="164"/>
      <c r="J805" s="164"/>
    </row>
    <row r="806" spans="1:10" ht="13.5" thickTop="1">
      <c r="A806" s="160">
        <v>1</v>
      </c>
      <c r="B806" s="162"/>
      <c r="C806" s="165"/>
      <c r="D806" s="170"/>
      <c r="E806" s="95"/>
      <c r="F806" s="171"/>
      <c r="G806" s="102"/>
      <c r="H806" s="102"/>
      <c r="I806" s="102"/>
      <c r="J806" s="102"/>
    </row>
    <row r="807" spans="1:10" ht="12.75">
      <c r="A807" s="160">
        <v>2</v>
      </c>
      <c r="B807" s="162"/>
      <c r="C807" s="166"/>
      <c r="D807" s="111"/>
      <c r="E807" s="95"/>
      <c r="F807" s="171"/>
      <c r="G807" s="102"/>
      <c r="H807" s="102"/>
      <c r="I807" s="102"/>
      <c r="J807" s="102"/>
    </row>
    <row r="808" spans="1:10" ht="12.75">
      <c r="A808" s="160">
        <v>3</v>
      </c>
      <c r="B808" s="162"/>
      <c r="C808" s="166"/>
      <c r="D808" s="111"/>
      <c r="E808" s="95"/>
      <c r="F808" s="171"/>
      <c r="G808" s="102"/>
      <c r="H808" s="102"/>
      <c r="I808" s="102"/>
      <c r="J808" s="102"/>
    </row>
    <row r="809" spans="1:10" ht="12.75">
      <c r="A809" s="160">
        <v>4</v>
      </c>
      <c r="B809" s="162"/>
      <c r="C809" s="166"/>
      <c r="D809" s="111"/>
      <c r="E809" s="95"/>
      <c r="F809" s="171"/>
      <c r="G809" s="102"/>
      <c r="H809" s="102"/>
      <c r="I809" s="102"/>
      <c r="J809" s="102"/>
    </row>
    <row r="810" spans="1:10" ht="12.75">
      <c r="A810" s="160">
        <v>5</v>
      </c>
      <c r="B810" s="162"/>
      <c r="C810" s="166"/>
      <c r="D810" s="111"/>
      <c r="E810" s="95"/>
      <c r="F810" s="171"/>
      <c r="G810" s="102"/>
      <c r="H810" s="102"/>
      <c r="I810" s="102"/>
      <c r="J810" s="102"/>
    </row>
    <row r="811" spans="1:10" ht="12.75">
      <c r="A811" s="160">
        <v>6</v>
      </c>
      <c r="B811" s="162"/>
      <c r="C811" s="166"/>
      <c r="D811" s="111"/>
      <c r="E811" s="95"/>
      <c r="F811" s="171"/>
      <c r="G811" s="102"/>
      <c r="H811" s="102"/>
      <c r="I811" s="102"/>
      <c r="J811" s="102"/>
    </row>
    <row r="812" spans="1:10" ht="12.75">
      <c r="A812" s="160">
        <v>7</v>
      </c>
      <c r="B812" s="162"/>
      <c r="C812" s="166"/>
      <c r="D812" s="111"/>
      <c r="E812" s="95"/>
      <c r="F812" s="171"/>
      <c r="G812" s="102"/>
      <c r="H812" s="102"/>
      <c r="I812" s="102"/>
      <c r="J812" s="102"/>
    </row>
    <row r="813" spans="1:10" ht="12.75">
      <c r="A813" s="160">
        <v>8</v>
      </c>
      <c r="B813" s="162"/>
      <c r="C813" s="166"/>
      <c r="D813" s="111"/>
      <c r="E813" s="95"/>
      <c r="F813" s="171"/>
      <c r="G813" s="102"/>
      <c r="H813" s="102"/>
      <c r="I813" s="102"/>
      <c r="J813" s="102"/>
    </row>
    <row r="814" spans="1:10" ht="12.75">
      <c r="A814" s="160">
        <v>9</v>
      </c>
      <c r="B814" s="162"/>
      <c r="C814" s="166"/>
      <c r="D814" s="111"/>
      <c r="E814" s="95"/>
      <c r="F814" s="171"/>
      <c r="G814" s="102"/>
      <c r="H814" s="102"/>
      <c r="I814" s="102"/>
      <c r="J814" s="102"/>
    </row>
    <row r="815" spans="1:10" ht="12.75">
      <c r="A815" s="160">
        <v>10</v>
      </c>
      <c r="B815" s="162"/>
      <c r="C815" s="166"/>
      <c r="D815" s="111"/>
      <c r="E815" s="95"/>
      <c r="F815" s="171"/>
      <c r="G815" s="102"/>
      <c r="H815" s="102"/>
      <c r="I815" s="102"/>
      <c r="J815" s="102"/>
    </row>
    <row r="816" spans="1:10" ht="12.75">
      <c r="A816" s="160">
        <v>11</v>
      </c>
      <c r="B816" s="162"/>
      <c r="C816" s="166"/>
      <c r="D816" s="111"/>
      <c r="E816" s="95"/>
      <c r="F816" s="171"/>
      <c r="G816" s="102"/>
      <c r="H816" s="102"/>
      <c r="I816" s="102"/>
      <c r="J816" s="102"/>
    </row>
    <row r="817" spans="1:10" ht="12.75">
      <c r="A817" s="160">
        <v>12</v>
      </c>
      <c r="B817" s="162"/>
      <c r="C817" s="166"/>
      <c r="D817" s="111"/>
      <c r="E817" s="95"/>
      <c r="F817" s="171"/>
      <c r="G817" s="102"/>
      <c r="H817" s="102"/>
      <c r="I817" s="102"/>
      <c r="J817" s="102"/>
    </row>
    <row r="818" spans="1:10" ht="12.75">
      <c r="A818" s="161">
        <v>13</v>
      </c>
      <c r="B818" s="163"/>
      <c r="C818" s="167"/>
      <c r="D818" s="112"/>
      <c r="E818" s="96"/>
      <c r="F818" s="172"/>
      <c r="G818" s="102"/>
      <c r="H818" s="102"/>
      <c r="I818" s="102"/>
      <c r="J818" s="102"/>
    </row>
    <row r="822" spans="1:2" ht="12.75">
      <c r="A822" s="2" t="s">
        <v>122</v>
      </c>
      <c r="B822" s="2" t="s">
        <v>123</v>
      </c>
    </row>
    <row r="823" spans="1:6" ht="12.75">
      <c r="A823" s="155" t="s">
        <v>3</v>
      </c>
      <c r="B823" s="156">
        <v>0.5</v>
      </c>
      <c r="C823" s="50"/>
      <c r="D823" s="52"/>
      <c r="E823" s="50"/>
      <c r="F823" s="53"/>
    </row>
    <row r="824" spans="1:6" ht="13.5" thickBot="1">
      <c r="A824" s="173" t="s">
        <v>53</v>
      </c>
      <c r="B824" s="7"/>
      <c r="C824" s="61"/>
      <c r="D824" s="60"/>
      <c r="E824" s="61"/>
      <c r="F824" s="62"/>
    </row>
    <row r="825" spans="1:6" ht="13.5" thickBot="1">
      <c r="A825" s="43" t="s">
        <v>34</v>
      </c>
      <c r="B825" s="153" t="s">
        <v>0</v>
      </c>
      <c r="C825" s="63" t="s">
        <v>119</v>
      </c>
      <c r="D825" s="64" t="s">
        <v>116</v>
      </c>
      <c r="E825" s="63" t="s">
        <v>117</v>
      </c>
      <c r="F825" s="65" t="s">
        <v>118</v>
      </c>
    </row>
    <row r="826" spans="1:6" ht="13.5" thickTop="1">
      <c r="A826" s="46">
        <v>1</v>
      </c>
      <c r="B826" s="67"/>
      <c r="C826" s="109"/>
      <c r="D826" s="174"/>
      <c r="E826" s="99"/>
      <c r="F826" s="168"/>
    </row>
    <row r="827" spans="1:6" ht="12.75">
      <c r="A827" s="46">
        <v>2</v>
      </c>
      <c r="B827" s="67"/>
      <c r="C827" s="109"/>
      <c r="D827" s="174"/>
      <c r="E827" s="99"/>
      <c r="F827" s="168"/>
    </row>
    <row r="828" spans="1:6" ht="12.75">
      <c r="A828" s="46">
        <v>3</v>
      </c>
      <c r="B828" s="67"/>
      <c r="C828" s="109"/>
      <c r="D828" s="174"/>
      <c r="E828" s="99"/>
      <c r="F828" s="168"/>
    </row>
    <row r="829" spans="1:6" ht="12.75">
      <c r="A829" s="46">
        <v>4</v>
      </c>
      <c r="B829" s="67"/>
      <c r="C829" s="109"/>
      <c r="D829" s="174"/>
      <c r="E829" s="99"/>
      <c r="F829" s="168"/>
    </row>
    <row r="830" spans="1:6" ht="12.75">
      <c r="A830" s="46">
        <v>5</v>
      </c>
      <c r="B830" s="67"/>
      <c r="C830" s="109"/>
      <c r="D830" s="174"/>
      <c r="E830" s="99"/>
      <c r="F830" s="168"/>
    </row>
    <row r="831" spans="1:6" ht="12.75">
      <c r="A831" s="46">
        <v>6</v>
      </c>
      <c r="B831" s="67"/>
      <c r="C831" s="109"/>
      <c r="D831" s="174"/>
      <c r="E831" s="99"/>
      <c r="F831" s="168"/>
    </row>
    <row r="832" spans="1:6" ht="12.75">
      <c r="A832" s="46">
        <v>7</v>
      </c>
      <c r="B832" s="67"/>
      <c r="C832" s="109"/>
      <c r="D832" s="174"/>
      <c r="E832" s="99"/>
      <c r="F832" s="168"/>
    </row>
    <row r="833" spans="1:6" ht="12.75">
      <c r="A833" s="46">
        <v>8</v>
      </c>
      <c r="B833" s="67"/>
      <c r="C833" s="109"/>
      <c r="D833" s="174"/>
      <c r="E833" s="99"/>
      <c r="F833" s="168"/>
    </row>
    <row r="834" spans="1:6" ht="12.75">
      <c r="A834" s="46">
        <v>9</v>
      </c>
      <c r="B834" s="67"/>
      <c r="C834" s="109"/>
      <c r="D834" s="174"/>
      <c r="E834" s="99"/>
      <c r="F834" s="168"/>
    </row>
    <row r="835" spans="1:6" ht="12.75">
      <c r="A835" s="46">
        <v>10</v>
      </c>
      <c r="B835" s="67"/>
      <c r="C835" s="109"/>
      <c r="D835" s="174"/>
      <c r="E835" s="99"/>
      <c r="F835" s="168"/>
    </row>
    <row r="836" spans="1:6" ht="12.75">
      <c r="A836" s="46">
        <v>11</v>
      </c>
      <c r="B836" s="67"/>
      <c r="C836" s="109"/>
      <c r="D836" s="174"/>
      <c r="E836" s="99"/>
      <c r="F836" s="168"/>
    </row>
    <row r="837" spans="1:6" ht="12.75">
      <c r="A837" s="46">
        <v>12</v>
      </c>
      <c r="B837" s="67"/>
      <c r="C837" s="109"/>
      <c r="D837" s="174"/>
      <c r="E837" s="99"/>
      <c r="F837" s="168"/>
    </row>
    <row r="838" spans="1:6" ht="12.75">
      <c r="A838" s="47">
        <v>13</v>
      </c>
      <c r="B838" s="68"/>
      <c r="C838" s="110"/>
      <c r="D838" s="175"/>
      <c r="E838" s="100"/>
      <c r="F838" s="169"/>
    </row>
    <row r="841" spans="1:2" ht="12.75">
      <c r="A841" s="2"/>
      <c r="B841" s="2"/>
    </row>
    <row r="842" spans="1:2" ht="12.75">
      <c r="A842" s="2" t="s">
        <v>128</v>
      </c>
      <c r="B842" s="2" t="s">
        <v>132</v>
      </c>
    </row>
    <row r="843" spans="1:2" ht="12.75">
      <c r="A843" s="7"/>
      <c r="B843" s="7"/>
    </row>
    <row r="845" spans="1:6" ht="12.75">
      <c r="A845" s="176" t="s">
        <v>3</v>
      </c>
      <c r="B845" s="52">
        <v>0.5</v>
      </c>
      <c r="C845" s="50"/>
      <c r="D845" s="52"/>
      <c r="E845" s="50"/>
      <c r="F845" s="53"/>
    </row>
    <row r="846" spans="1:6" ht="13.5" thickBot="1">
      <c r="A846" s="177" t="s">
        <v>54</v>
      </c>
      <c r="B846" s="60"/>
      <c r="C846" s="61"/>
      <c r="D846" s="60"/>
      <c r="E846" s="61"/>
      <c r="F846" s="62"/>
    </row>
    <row r="847" spans="1:11" ht="13.5" thickBot="1">
      <c r="A847" s="57" t="s">
        <v>34</v>
      </c>
      <c r="B847" s="58" t="s">
        <v>0</v>
      </c>
      <c r="C847" s="71" t="s">
        <v>124</v>
      </c>
      <c r="D847" s="72" t="s">
        <v>125</v>
      </c>
      <c r="E847" s="71" t="s">
        <v>126</v>
      </c>
      <c r="F847" s="73" t="s">
        <v>127</v>
      </c>
      <c r="K847" s="12"/>
    </row>
    <row r="848" spans="1:6" ht="13.5" thickTop="1">
      <c r="A848" s="46">
        <v>1</v>
      </c>
      <c r="B848" s="67"/>
      <c r="C848" s="166"/>
      <c r="D848" s="174"/>
      <c r="E848" s="99"/>
      <c r="F848" s="168"/>
    </row>
    <row r="849" spans="1:6" ht="12.75">
      <c r="A849" s="46">
        <v>2</v>
      </c>
      <c r="B849" s="67"/>
      <c r="C849" s="166"/>
      <c r="D849" s="174"/>
      <c r="E849" s="99"/>
      <c r="F849" s="168"/>
    </row>
    <row r="850" spans="1:6" ht="12.75">
      <c r="A850" s="46">
        <v>3</v>
      </c>
      <c r="B850" s="67"/>
      <c r="C850" s="166"/>
      <c r="D850" s="174"/>
      <c r="E850" s="99"/>
      <c r="F850" s="168"/>
    </row>
    <row r="851" spans="1:6" ht="12.75">
      <c r="A851" s="46">
        <v>4</v>
      </c>
      <c r="B851" s="67"/>
      <c r="C851" s="166"/>
      <c r="D851" s="174"/>
      <c r="E851" s="99"/>
      <c r="F851" s="168"/>
    </row>
    <row r="852" spans="1:6" ht="12.75">
      <c r="A852" s="46">
        <v>5</v>
      </c>
      <c r="B852" s="67"/>
      <c r="C852" s="166"/>
      <c r="D852" s="174"/>
      <c r="E852" s="99"/>
      <c r="F852" s="168"/>
    </row>
    <row r="853" spans="1:6" ht="12.75">
      <c r="A853" s="46">
        <v>6</v>
      </c>
      <c r="B853" s="67"/>
      <c r="C853" s="166"/>
      <c r="D853" s="174"/>
      <c r="E853" s="99"/>
      <c r="F853" s="168"/>
    </row>
    <row r="854" spans="1:6" ht="12.75">
      <c r="A854" s="46">
        <v>7</v>
      </c>
      <c r="B854" s="67"/>
      <c r="C854" s="166"/>
      <c r="D854" s="174"/>
      <c r="E854" s="99"/>
      <c r="F854" s="168"/>
    </row>
    <row r="855" spans="1:6" ht="12.75">
      <c r="A855" s="46">
        <v>8</v>
      </c>
      <c r="B855" s="67"/>
      <c r="C855" s="166"/>
      <c r="D855" s="174"/>
      <c r="E855" s="99"/>
      <c r="F855" s="168"/>
    </row>
    <row r="856" spans="1:6" ht="12.75">
      <c r="A856" s="46">
        <v>9</v>
      </c>
      <c r="B856" s="67"/>
      <c r="C856" s="166"/>
      <c r="D856" s="174"/>
      <c r="E856" s="99"/>
      <c r="F856" s="168"/>
    </row>
    <row r="857" spans="1:6" ht="12.75">
      <c r="A857" s="46">
        <v>10</v>
      </c>
      <c r="B857" s="67"/>
      <c r="C857" s="166"/>
      <c r="D857" s="174"/>
      <c r="E857" s="99"/>
      <c r="F857" s="168"/>
    </row>
    <row r="858" spans="1:6" ht="12.75">
      <c r="A858" s="46">
        <v>11</v>
      </c>
      <c r="B858" s="67"/>
      <c r="C858" s="166"/>
      <c r="D858" s="174"/>
      <c r="E858" s="99"/>
      <c r="F858" s="168"/>
    </row>
    <row r="859" spans="1:6" ht="12.75">
      <c r="A859" s="46">
        <v>12</v>
      </c>
      <c r="B859" s="67"/>
      <c r="C859" s="166"/>
      <c r="D859" s="174"/>
      <c r="E859" s="99"/>
      <c r="F859" s="168"/>
    </row>
    <row r="860" spans="1:6" ht="12.75">
      <c r="A860" s="47">
        <v>13</v>
      </c>
      <c r="B860" s="68"/>
      <c r="C860" s="167"/>
      <c r="D860" s="175"/>
      <c r="E860" s="100"/>
      <c r="F860" s="169"/>
    </row>
    <row r="863" spans="1:2" ht="12.75">
      <c r="A863" s="2" t="s">
        <v>133</v>
      </c>
      <c r="B863" s="2" t="s">
        <v>134</v>
      </c>
    </row>
    <row r="865" spans="1:6" ht="12.75">
      <c r="A865" s="176" t="s">
        <v>3</v>
      </c>
      <c r="B865" s="241">
        <v>0.25</v>
      </c>
      <c r="C865" s="50"/>
      <c r="D865" s="52"/>
      <c r="E865" s="50"/>
      <c r="F865" s="53"/>
    </row>
    <row r="866" spans="1:6" ht="12.75">
      <c r="A866" s="157" t="s">
        <v>54</v>
      </c>
      <c r="B866" s="7"/>
      <c r="C866" s="3"/>
      <c r="D866" s="7"/>
      <c r="E866" s="3"/>
      <c r="F866" s="54"/>
    </row>
    <row r="867" spans="1:11" ht="13.5" thickBot="1">
      <c r="A867" s="159" t="s">
        <v>34</v>
      </c>
      <c r="B867" s="159" t="s">
        <v>0</v>
      </c>
      <c r="C867" s="149" t="s">
        <v>129</v>
      </c>
      <c r="D867" s="149" t="s">
        <v>130</v>
      </c>
      <c r="E867" s="149" t="s">
        <v>131</v>
      </c>
      <c r="F867" s="149" t="s">
        <v>131</v>
      </c>
      <c r="K867" s="12"/>
    </row>
    <row r="868" spans="1:6" ht="13.5" thickTop="1">
      <c r="A868" s="46">
        <v>1</v>
      </c>
      <c r="B868" s="67"/>
      <c r="C868" s="166"/>
      <c r="D868" s="174"/>
      <c r="E868" s="99"/>
      <c r="F868" s="168"/>
    </row>
    <row r="869" spans="1:6" ht="12.75">
      <c r="A869" s="46">
        <v>2</v>
      </c>
      <c r="B869" s="67"/>
      <c r="C869" s="166"/>
      <c r="D869" s="174"/>
      <c r="E869" s="99"/>
      <c r="F869" s="168"/>
    </row>
    <row r="870" spans="1:6" ht="12.75">
      <c r="A870" s="46">
        <v>3</v>
      </c>
      <c r="B870" s="67"/>
      <c r="C870" s="166"/>
      <c r="D870" s="174"/>
      <c r="E870" s="99"/>
      <c r="F870" s="168"/>
    </row>
    <row r="871" spans="1:6" ht="12.75">
      <c r="A871" s="46">
        <v>4</v>
      </c>
      <c r="B871" s="67"/>
      <c r="C871" s="166"/>
      <c r="D871" s="174"/>
      <c r="E871" s="99"/>
      <c r="F871" s="168"/>
    </row>
    <row r="872" spans="1:6" ht="12.75">
      <c r="A872" s="46">
        <v>5</v>
      </c>
      <c r="B872" s="67"/>
      <c r="C872" s="166"/>
      <c r="D872" s="174"/>
      <c r="E872" s="99"/>
      <c r="F872" s="168"/>
    </row>
    <row r="873" spans="1:6" ht="12.75">
      <c r="A873" s="46">
        <v>6</v>
      </c>
      <c r="B873" s="67"/>
      <c r="C873" s="166"/>
      <c r="D873" s="174"/>
      <c r="E873" s="99"/>
      <c r="F873" s="168"/>
    </row>
    <row r="874" spans="1:6" ht="12.75">
      <c r="A874" s="46">
        <v>7</v>
      </c>
      <c r="B874" s="67"/>
      <c r="C874" s="166"/>
      <c r="D874" s="174"/>
      <c r="E874" s="99"/>
      <c r="F874" s="168"/>
    </row>
    <row r="875" spans="1:6" ht="12.75">
      <c r="A875" s="46">
        <v>8</v>
      </c>
      <c r="B875" s="67"/>
      <c r="C875" s="166"/>
      <c r="D875" s="174"/>
      <c r="E875" s="99"/>
      <c r="F875" s="168"/>
    </row>
    <row r="876" spans="1:6" ht="12.75">
      <c r="A876" s="46">
        <v>9</v>
      </c>
      <c r="B876" s="67"/>
      <c r="C876" s="166"/>
      <c r="D876" s="174"/>
      <c r="E876" s="99"/>
      <c r="F876" s="168"/>
    </row>
    <row r="877" spans="1:6" ht="12.75">
      <c r="A877" s="46">
        <v>10</v>
      </c>
      <c r="B877" s="67"/>
      <c r="C877" s="166"/>
      <c r="D877" s="174"/>
      <c r="E877" s="99"/>
      <c r="F877" s="168"/>
    </row>
    <row r="878" spans="1:6" ht="12.75">
      <c r="A878" s="46">
        <v>11</v>
      </c>
      <c r="B878" s="67"/>
      <c r="C878" s="166"/>
      <c r="D878" s="174"/>
      <c r="E878" s="99"/>
      <c r="F878" s="168"/>
    </row>
    <row r="879" spans="1:6" ht="12.75">
      <c r="A879" s="46">
        <v>12</v>
      </c>
      <c r="B879" s="67"/>
      <c r="C879" s="166"/>
      <c r="D879" s="174"/>
      <c r="E879" s="99"/>
      <c r="F879" s="168"/>
    </row>
    <row r="880" spans="1:6" ht="12.75">
      <c r="A880" s="47">
        <v>13</v>
      </c>
      <c r="B880" s="68"/>
      <c r="C880" s="167"/>
      <c r="D880" s="175"/>
      <c r="E880" s="100"/>
      <c r="F880" s="169"/>
    </row>
    <row r="884" spans="1:2" ht="12.75">
      <c r="A884" s="2" t="s">
        <v>135</v>
      </c>
      <c r="B884" s="2" t="s">
        <v>136</v>
      </c>
    </row>
    <row r="887" spans="1:10" ht="12.75">
      <c r="A887" s="180" t="s">
        <v>10</v>
      </c>
      <c r="B887" s="180">
        <v>1</v>
      </c>
      <c r="C887" s="50"/>
      <c r="D887" s="52"/>
      <c r="E887" s="50"/>
      <c r="F887" s="52"/>
      <c r="G887" s="7"/>
      <c r="H887" s="7"/>
      <c r="I887" s="7"/>
      <c r="J887" s="7"/>
    </row>
    <row r="888" spans="1:10" ht="12.75">
      <c r="A888" s="157" t="s">
        <v>55</v>
      </c>
      <c r="B888" s="183"/>
      <c r="C888" s="3"/>
      <c r="D888" s="7"/>
      <c r="E888" s="3"/>
      <c r="F888" s="7"/>
      <c r="G888" s="7"/>
      <c r="H888" s="7"/>
      <c r="I888" s="7"/>
      <c r="J888" s="7"/>
    </row>
    <row r="889" spans="1:10" ht="13.5" thickBot="1">
      <c r="A889" s="43" t="s">
        <v>34</v>
      </c>
      <c r="B889" s="153" t="s">
        <v>0</v>
      </c>
      <c r="C889" s="82" t="s">
        <v>137</v>
      </c>
      <c r="D889" s="82" t="s">
        <v>138</v>
      </c>
      <c r="E889" s="82" t="s">
        <v>139</v>
      </c>
      <c r="F889" s="82" t="s">
        <v>140</v>
      </c>
      <c r="G889" s="7"/>
      <c r="H889" s="7"/>
      <c r="I889" s="7"/>
      <c r="J889" s="7"/>
    </row>
    <row r="890" spans="1:10" ht="13.5" thickTop="1">
      <c r="A890" s="46">
        <v>1</v>
      </c>
      <c r="B890" s="46">
        <f aca="true" t="shared" si="3" ref="B890:B895">B891-$B$887</f>
        <v>-6</v>
      </c>
      <c r="C890" s="105"/>
      <c r="D890" s="107"/>
      <c r="E890" s="37"/>
      <c r="F890" s="168"/>
      <c r="G890" s="7"/>
      <c r="H890" s="7"/>
      <c r="I890" s="7"/>
      <c r="J890" s="7"/>
    </row>
    <row r="891" spans="1:6" ht="12.75">
      <c r="A891" s="46">
        <v>2</v>
      </c>
      <c r="B891" s="46">
        <f t="shared" si="3"/>
        <v>-5</v>
      </c>
      <c r="C891" s="105"/>
      <c r="D891" s="107"/>
      <c r="E891" s="37"/>
      <c r="F891" s="168"/>
    </row>
    <row r="892" spans="1:6" ht="12.75">
      <c r="A892" s="46">
        <v>3</v>
      </c>
      <c r="B892" s="46">
        <f t="shared" si="3"/>
        <v>-4</v>
      </c>
      <c r="C892" s="105"/>
      <c r="D892" s="107"/>
      <c r="E892" s="37"/>
      <c r="F892" s="168"/>
    </row>
    <row r="893" spans="1:6" ht="12.75">
      <c r="A893" s="46">
        <v>4</v>
      </c>
      <c r="B893" s="46">
        <f t="shared" si="3"/>
        <v>-3</v>
      </c>
      <c r="C893" s="105"/>
      <c r="D893" s="107"/>
      <c r="E893" s="37"/>
      <c r="F893" s="168"/>
    </row>
    <row r="894" spans="1:6" ht="12.75">
      <c r="A894" s="46">
        <v>5</v>
      </c>
      <c r="B894" s="46">
        <f t="shared" si="3"/>
        <v>-2</v>
      </c>
      <c r="C894" s="105"/>
      <c r="D894" s="107"/>
      <c r="E894" s="37"/>
      <c r="F894" s="168"/>
    </row>
    <row r="895" spans="1:6" ht="12.75">
      <c r="A895" s="46">
        <v>6</v>
      </c>
      <c r="B895" s="46">
        <f t="shared" si="3"/>
        <v>-1</v>
      </c>
      <c r="C895" s="105"/>
      <c r="D895" s="107"/>
      <c r="E895" s="37"/>
      <c r="F895" s="168"/>
    </row>
    <row r="896" spans="1:6" ht="12.75">
      <c r="A896" s="46">
        <v>7</v>
      </c>
      <c r="B896" s="46">
        <v>0</v>
      </c>
      <c r="C896" s="105"/>
      <c r="D896" s="107"/>
      <c r="E896" s="37"/>
      <c r="F896" s="168"/>
    </row>
    <row r="897" spans="1:6" ht="12.75">
      <c r="A897" s="46">
        <v>8</v>
      </c>
      <c r="B897" s="46">
        <f aca="true" t="shared" si="4" ref="B897:B902">B896+$B$887</f>
        <v>1</v>
      </c>
      <c r="C897" s="105"/>
      <c r="D897" s="107"/>
      <c r="E897" s="37"/>
      <c r="F897" s="168"/>
    </row>
    <row r="898" spans="1:6" ht="12.75">
      <c r="A898" s="46">
        <v>9</v>
      </c>
      <c r="B898" s="46">
        <f t="shared" si="4"/>
        <v>2</v>
      </c>
      <c r="C898" s="105"/>
      <c r="D898" s="107"/>
      <c r="E898" s="37"/>
      <c r="F898" s="168"/>
    </row>
    <row r="899" spans="1:6" ht="12.75">
      <c r="A899" s="46">
        <v>10</v>
      </c>
      <c r="B899" s="46">
        <f t="shared" si="4"/>
        <v>3</v>
      </c>
      <c r="C899" s="105"/>
      <c r="D899" s="107"/>
      <c r="E899" s="37"/>
      <c r="F899" s="168"/>
    </row>
    <row r="900" spans="1:6" ht="12.75">
      <c r="A900" s="46">
        <v>11</v>
      </c>
      <c r="B900" s="46">
        <f t="shared" si="4"/>
        <v>4</v>
      </c>
      <c r="C900" s="105"/>
      <c r="D900" s="107"/>
      <c r="E900" s="37"/>
      <c r="F900" s="168"/>
    </row>
    <row r="901" spans="1:6" ht="12.75">
      <c r="A901" s="46">
        <v>12</v>
      </c>
      <c r="B901" s="46">
        <f t="shared" si="4"/>
        <v>5</v>
      </c>
      <c r="C901" s="105"/>
      <c r="D901" s="107"/>
      <c r="E901" s="37"/>
      <c r="F901" s="168"/>
    </row>
    <row r="902" spans="1:6" ht="12.75">
      <c r="A902" s="47">
        <v>13</v>
      </c>
      <c r="B902" s="47">
        <f t="shared" si="4"/>
        <v>6</v>
      </c>
      <c r="C902" s="106"/>
      <c r="D902" s="108"/>
      <c r="E902" s="38"/>
      <c r="F902" s="169"/>
    </row>
    <row r="905" spans="1:2" ht="12.75">
      <c r="A905" s="2" t="s">
        <v>145</v>
      </c>
      <c r="B905" s="2" t="s">
        <v>146</v>
      </c>
    </row>
    <row r="907" spans="1:7" ht="12.75">
      <c r="A907" s="180" t="s">
        <v>10</v>
      </c>
      <c r="B907" s="180">
        <v>1</v>
      </c>
      <c r="C907" s="50"/>
      <c r="D907" s="52"/>
      <c r="E907" s="50"/>
      <c r="F907" s="53"/>
      <c r="G907" s="53"/>
    </row>
    <row r="908" spans="1:7" ht="13.5" thickBot="1">
      <c r="A908" s="177" t="s">
        <v>55</v>
      </c>
      <c r="B908" s="181"/>
      <c r="C908" s="61"/>
      <c r="D908" s="60"/>
      <c r="E908" s="61"/>
      <c r="F908" s="62"/>
      <c r="G908" s="54"/>
    </row>
    <row r="909" spans="1:7" ht="13.5" thickBot="1">
      <c r="A909" s="178" t="s">
        <v>34</v>
      </c>
      <c r="B909" s="178" t="s">
        <v>0</v>
      </c>
      <c r="C909" s="179" t="s">
        <v>141</v>
      </c>
      <c r="D909" s="179" t="s">
        <v>142</v>
      </c>
      <c r="E909" s="179" t="s">
        <v>143</v>
      </c>
      <c r="F909" s="179" t="s">
        <v>144</v>
      </c>
      <c r="G909" s="54"/>
    </row>
    <row r="910" spans="1:7" ht="13.5" thickTop="1">
      <c r="A910" s="46">
        <v>1</v>
      </c>
      <c r="B910" s="46">
        <f aca="true" t="shared" si="5" ref="B910:B915">B911-$B$907</f>
        <v>-6</v>
      </c>
      <c r="C910" s="105"/>
      <c r="D910" s="107"/>
      <c r="E910" s="37"/>
      <c r="F910" s="135"/>
      <c r="G910" s="54"/>
    </row>
    <row r="911" spans="1:7" ht="12.75">
      <c r="A911" s="46">
        <v>2</v>
      </c>
      <c r="B911" s="46">
        <f t="shared" si="5"/>
        <v>-5</v>
      </c>
      <c r="C911" s="105"/>
      <c r="D911" s="107"/>
      <c r="E911" s="37"/>
      <c r="F911" s="135"/>
      <c r="G911" s="54"/>
    </row>
    <row r="912" spans="1:7" ht="12.75">
      <c r="A912" s="46">
        <v>3</v>
      </c>
      <c r="B912" s="46">
        <f t="shared" si="5"/>
        <v>-4</v>
      </c>
      <c r="C912" s="105"/>
      <c r="D912" s="107"/>
      <c r="E912" s="37"/>
      <c r="F912" s="135"/>
      <c r="G912" s="54"/>
    </row>
    <row r="913" spans="1:7" ht="12.75">
      <c r="A913" s="46">
        <v>4</v>
      </c>
      <c r="B913" s="46">
        <f t="shared" si="5"/>
        <v>-3</v>
      </c>
      <c r="C913" s="105"/>
      <c r="D913" s="107"/>
      <c r="E913" s="37"/>
      <c r="F913" s="135"/>
      <c r="G913" s="54"/>
    </row>
    <row r="914" spans="1:7" ht="12.75">
      <c r="A914" s="46">
        <v>5</v>
      </c>
      <c r="B914" s="46">
        <f t="shared" si="5"/>
        <v>-2</v>
      </c>
      <c r="C914" s="105"/>
      <c r="D914" s="107"/>
      <c r="E914" s="37"/>
      <c r="F914" s="135"/>
      <c r="G914" s="54"/>
    </row>
    <row r="915" spans="1:7" ht="12.75">
      <c r="A915" s="46">
        <v>6</v>
      </c>
      <c r="B915" s="46">
        <f t="shared" si="5"/>
        <v>-1</v>
      </c>
      <c r="C915" s="105"/>
      <c r="D915" s="107"/>
      <c r="E915" s="37"/>
      <c r="F915" s="135"/>
      <c r="G915" s="54"/>
    </row>
    <row r="916" spans="1:7" ht="12.75">
      <c r="A916" s="46">
        <v>7</v>
      </c>
      <c r="B916" s="46">
        <v>0</v>
      </c>
      <c r="C916" s="105"/>
      <c r="D916" s="107"/>
      <c r="E916" s="37"/>
      <c r="F916" s="135"/>
      <c r="G916" s="54"/>
    </row>
    <row r="917" spans="1:7" ht="12.75">
      <c r="A917" s="46">
        <v>8</v>
      </c>
      <c r="B917" s="46">
        <f aca="true" t="shared" si="6" ref="B917:B922">B916+$B$907</f>
        <v>1</v>
      </c>
      <c r="C917" s="105"/>
      <c r="D917" s="107"/>
      <c r="E917" s="37"/>
      <c r="F917" s="135"/>
      <c r="G917" s="54"/>
    </row>
    <row r="918" spans="1:7" ht="12.75">
      <c r="A918" s="46">
        <v>9</v>
      </c>
      <c r="B918" s="46">
        <f t="shared" si="6"/>
        <v>2</v>
      </c>
      <c r="C918" s="105"/>
      <c r="D918" s="107"/>
      <c r="E918" s="37"/>
      <c r="F918" s="135"/>
      <c r="G918" s="54"/>
    </row>
    <row r="919" spans="1:7" ht="12.75">
      <c r="A919" s="46">
        <v>10</v>
      </c>
      <c r="B919" s="46">
        <f t="shared" si="6"/>
        <v>3</v>
      </c>
      <c r="C919" s="105"/>
      <c r="D919" s="107"/>
      <c r="E919" s="37"/>
      <c r="F919" s="135"/>
      <c r="G919" s="54"/>
    </row>
    <row r="920" spans="1:7" ht="12.75">
      <c r="A920" s="46">
        <v>11</v>
      </c>
      <c r="B920" s="46">
        <f t="shared" si="6"/>
        <v>4</v>
      </c>
      <c r="C920" s="105"/>
      <c r="D920" s="107"/>
      <c r="E920" s="37"/>
      <c r="F920" s="135"/>
      <c r="G920" s="54"/>
    </row>
    <row r="921" spans="1:7" ht="12.75">
      <c r="A921" s="46">
        <v>12</v>
      </c>
      <c r="B921" s="46">
        <f t="shared" si="6"/>
        <v>5</v>
      </c>
      <c r="C921" s="105"/>
      <c r="D921" s="107"/>
      <c r="E921" s="37"/>
      <c r="F921" s="135"/>
      <c r="G921" s="54"/>
    </row>
    <row r="922" spans="1:7" ht="12.75">
      <c r="A922" s="47">
        <v>13</v>
      </c>
      <c r="B922" s="47">
        <f t="shared" si="6"/>
        <v>6</v>
      </c>
      <c r="C922" s="106"/>
      <c r="D922" s="108"/>
      <c r="E922" s="38"/>
      <c r="F922" s="182"/>
      <c r="G922" s="56"/>
    </row>
    <row r="925" ht="12.75">
      <c r="A925" s="74" t="s">
        <v>56</v>
      </c>
    </row>
    <row r="945" ht="12.75">
      <c r="A945" s="74" t="s">
        <v>56</v>
      </c>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9:A21"/>
  <sheetViews>
    <sheetView workbookViewId="0" topLeftCell="A1">
      <selection activeCell="U10" sqref="U10"/>
    </sheetView>
  </sheetViews>
  <sheetFormatPr defaultColWidth="11.421875" defaultRowHeight="12.75"/>
  <cols>
    <col min="1" max="34" width="3.57421875" style="191" customWidth="1"/>
    <col min="35" max="16384" width="11.421875" style="191" customWidth="1"/>
  </cols>
  <sheetData>
    <row r="9" ht="18.75" customHeight="1">
      <c r="A9" s="192" t="s">
        <v>19</v>
      </c>
    </row>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c r="A21" s="152" t="s">
        <v>18</v>
      </c>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0:T923"/>
  <sheetViews>
    <sheetView workbookViewId="0" topLeftCell="A1">
      <selection activeCell="I13" sqref="I13"/>
    </sheetView>
  </sheetViews>
  <sheetFormatPr defaultColWidth="11.421875" defaultRowHeight="12.75"/>
  <sheetData>
    <row r="10" spans="1:2" ht="12.75">
      <c r="A10" s="2" t="s">
        <v>64</v>
      </c>
      <c r="B10" s="2" t="s">
        <v>65</v>
      </c>
    </row>
    <row r="11" spans="1:2" ht="12.75">
      <c r="A11" s="51" t="s">
        <v>2</v>
      </c>
      <c r="B11" s="50" t="s">
        <v>3</v>
      </c>
    </row>
    <row r="12" spans="1:2" ht="13.5" thickBot="1">
      <c r="A12" s="91">
        <v>-4</v>
      </c>
      <c r="B12" s="61">
        <v>0.5</v>
      </c>
    </row>
    <row r="13" spans="1:2" ht="13.5" thickBot="1">
      <c r="A13" s="77" t="s">
        <v>0</v>
      </c>
      <c r="B13" s="71" t="s">
        <v>1</v>
      </c>
    </row>
    <row r="14" spans="1:2" ht="13.5" thickTop="1">
      <c r="A14" s="75">
        <f>A12</f>
        <v>-4</v>
      </c>
      <c r="B14" s="109">
        <f>A14^2</f>
        <v>16</v>
      </c>
    </row>
    <row r="15" spans="1:2" ht="12.75">
      <c r="A15" s="75">
        <f>A14+$B$12</f>
        <v>-3.5</v>
      </c>
      <c r="B15" s="109">
        <f aca="true" t="shared" si="0" ref="B15:B30">A15^2</f>
        <v>12.25</v>
      </c>
    </row>
    <row r="16" spans="1:2" ht="12.75">
      <c r="A16" s="75">
        <f aca="true" t="shared" si="1" ref="A16:A30">A15+$B$12</f>
        <v>-3</v>
      </c>
      <c r="B16" s="109">
        <f t="shared" si="0"/>
        <v>9</v>
      </c>
    </row>
    <row r="17" spans="1:2" ht="12.75">
      <c r="A17" s="75">
        <f t="shared" si="1"/>
        <v>-2.5</v>
      </c>
      <c r="B17" s="109">
        <f t="shared" si="0"/>
        <v>6.25</v>
      </c>
    </row>
    <row r="18" spans="1:2" ht="12.75">
      <c r="A18" s="75">
        <f t="shared" si="1"/>
        <v>-2</v>
      </c>
      <c r="B18" s="109">
        <f t="shared" si="0"/>
        <v>4</v>
      </c>
    </row>
    <row r="19" spans="1:2" ht="12.75">
      <c r="A19" s="75">
        <f t="shared" si="1"/>
        <v>-1.5</v>
      </c>
      <c r="B19" s="109">
        <f t="shared" si="0"/>
        <v>2.25</v>
      </c>
    </row>
    <row r="20" spans="1:2" ht="12.75">
      <c r="A20" s="75">
        <f t="shared" si="1"/>
        <v>-1</v>
      </c>
      <c r="B20" s="109">
        <f t="shared" si="0"/>
        <v>1</v>
      </c>
    </row>
    <row r="21" spans="1:2" ht="12.75">
      <c r="A21" s="75">
        <f t="shared" si="1"/>
        <v>-0.5</v>
      </c>
      <c r="B21" s="109">
        <f t="shared" si="0"/>
        <v>0.25</v>
      </c>
    </row>
    <row r="22" spans="1:2" ht="12.75">
      <c r="A22" s="75">
        <f t="shared" si="1"/>
        <v>0</v>
      </c>
      <c r="B22" s="109">
        <f t="shared" si="0"/>
        <v>0</v>
      </c>
    </row>
    <row r="23" spans="1:2" ht="12.75">
      <c r="A23" s="75">
        <f t="shared" si="1"/>
        <v>0.5</v>
      </c>
      <c r="B23" s="109">
        <f t="shared" si="0"/>
        <v>0.25</v>
      </c>
    </row>
    <row r="24" spans="1:2" ht="12.75">
      <c r="A24" s="75">
        <f t="shared" si="1"/>
        <v>1</v>
      </c>
      <c r="B24" s="109">
        <f t="shared" si="0"/>
        <v>1</v>
      </c>
    </row>
    <row r="25" spans="1:2" ht="12.75">
      <c r="A25" s="75">
        <f t="shared" si="1"/>
        <v>1.5</v>
      </c>
      <c r="B25" s="109">
        <f t="shared" si="0"/>
        <v>2.25</v>
      </c>
    </row>
    <row r="26" spans="1:2" ht="12.75">
      <c r="A26" s="75">
        <f t="shared" si="1"/>
        <v>2</v>
      </c>
      <c r="B26" s="109">
        <f t="shared" si="0"/>
        <v>4</v>
      </c>
    </row>
    <row r="27" spans="1:2" ht="12.75">
      <c r="A27" s="75">
        <f t="shared" si="1"/>
        <v>2.5</v>
      </c>
      <c r="B27" s="109">
        <f t="shared" si="0"/>
        <v>6.25</v>
      </c>
    </row>
    <row r="28" spans="1:2" ht="12.75">
      <c r="A28" s="75">
        <f t="shared" si="1"/>
        <v>3</v>
      </c>
      <c r="B28" s="109">
        <f t="shared" si="0"/>
        <v>9</v>
      </c>
    </row>
    <row r="29" spans="1:2" ht="12.75">
      <c r="A29" s="75">
        <f t="shared" si="1"/>
        <v>3.5</v>
      </c>
      <c r="B29" s="109">
        <f t="shared" si="0"/>
        <v>12.25</v>
      </c>
    </row>
    <row r="30" spans="1:2" ht="12.75">
      <c r="A30" s="76">
        <f t="shared" si="1"/>
        <v>4</v>
      </c>
      <c r="B30" s="110">
        <f t="shared" si="0"/>
        <v>16</v>
      </c>
    </row>
    <row r="34" spans="1:2" ht="13.5" thickBot="1">
      <c r="A34" s="17" t="s">
        <v>0</v>
      </c>
      <c r="B34" s="82" t="s">
        <v>1</v>
      </c>
    </row>
    <row r="35" spans="1:2" ht="13.5" thickTop="1">
      <c r="A35" s="243">
        <f>B14</f>
        <v>16</v>
      </c>
      <c r="B35" s="244">
        <f>A14</f>
        <v>-4</v>
      </c>
    </row>
    <row r="36" spans="1:2" ht="12.75">
      <c r="A36" s="243">
        <f aca="true" t="shared" si="2" ref="A36:A51">B15</f>
        <v>12.25</v>
      </c>
      <c r="B36" s="244">
        <f aca="true" t="shared" si="3" ref="B36:B51">A15</f>
        <v>-3.5</v>
      </c>
    </row>
    <row r="37" spans="1:2" ht="12.75">
      <c r="A37" s="243">
        <f t="shared" si="2"/>
        <v>9</v>
      </c>
      <c r="B37" s="244">
        <f t="shared" si="3"/>
        <v>-3</v>
      </c>
    </row>
    <row r="38" spans="1:2" ht="12.75">
      <c r="A38" s="243">
        <f t="shared" si="2"/>
        <v>6.25</v>
      </c>
      <c r="B38" s="244">
        <f t="shared" si="3"/>
        <v>-2.5</v>
      </c>
    </row>
    <row r="39" spans="1:2" ht="12.75">
      <c r="A39" s="243">
        <f t="shared" si="2"/>
        <v>4</v>
      </c>
      <c r="B39" s="244">
        <f t="shared" si="3"/>
        <v>-2</v>
      </c>
    </row>
    <row r="40" spans="1:2" ht="12.75">
      <c r="A40" s="243">
        <f t="shared" si="2"/>
        <v>2.25</v>
      </c>
      <c r="B40" s="244">
        <f t="shared" si="3"/>
        <v>-1.5</v>
      </c>
    </row>
    <row r="41" spans="1:2" ht="12.75">
      <c r="A41" s="243">
        <f t="shared" si="2"/>
        <v>1</v>
      </c>
      <c r="B41" s="244">
        <f t="shared" si="3"/>
        <v>-1</v>
      </c>
    </row>
    <row r="42" spans="1:2" ht="12.75">
      <c r="A42" s="243">
        <f t="shared" si="2"/>
        <v>0.25</v>
      </c>
      <c r="B42" s="244">
        <f t="shared" si="3"/>
        <v>-0.5</v>
      </c>
    </row>
    <row r="43" spans="1:2" ht="12.75">
      <c r="A43" s="243">
        <f t="shared" si="2"/>
        <v>0</v>
      </c>
      <c r="B43" s="244">
        <f t="shared" si="3"/>
        <v>0</v>
      </c>
    </row>
    <row r="44" spans="1:2" ht="12.75">
      <c r="A44" s="243">
        <f t="shared" si="2"/>
        <v>0.25</v>
      </c>
      <c r="B44" s="244">
        <f t="shared" si="3"/>
        <v>0.5</v>
      </c>
    </row>
    <row r="45" spans="1:2" ht="12.75">
      <c r="A45" s="243">
        <f t="shared" si="2"/>
        <v>1</v>
      </c>
      <c r="B45" s="244">
        <f t="shared" si="3"/>
        <v>1</v>
      </c>
    </row>
    <row r="46" spans="1:2" ht="12.75">
      <c r="A46" s="243">
        <f t="shared" si="2"/>
        <v>2.25</v>
      </c>
      <c r="B46" s="244">
        <f t="shared" si="3"/>
        <v>1.5</v>
      </c>
    </row>
    <row r="47" spans="1:2" ht="12.75">
      <c r="A47" s="243">
        <f t="shared" si="2"/>
        <v>4</v>
      </c>
      <c r="B47" s="244">
        <f t="shared" si="3"/>
        <v>2</v>
      </c>
    </row>
    <row r="48" spans="1:2" ht="12.75">
      <c r="A48" s="243">
        <f t="shared" si="2"/>
        <v>6.25</v>
      </c>
      <c r="B48" s="244">
        <f t="shared" si="3"/>
        <v>2.5</v>
      </c>
    </row>
    <row r="49" spans="1:2" ht="12.75">
      <c r="A49" s="243">
        <f t="shared" si="2"/>
        <v>9</v>
      </c>
      <c r="B49" s="244">
        <f t="shared" si="3"/>
        <v>3</v>
      </c>
    </row>
    <row r="50" spans="1:2" ht="12.75">
      <c r="A50" s="243">
        <f t="shared" si="2"/>
        <v>12.25</v>
      </c>
      <c r="B50" s="244">
        <f t="shared" si="3"/>
        <v>3.5</v>
      </c>
    </row>
    <row r="51" spans="1:2" ht="12.75">
      <c r="A51" s="245">
        <f t="shared" si="2"/>
        <v>16</v>
      </c>
      <c r="B51" s="246">
        <f t="shared" si="3"/>
        <v>4</v>
      </c>
    </row>
    <row r="52" ht="12.75">
      <c r="A52" s="1"/>
    </row>
    <row r="55" spans="1:4" ht="12.75">
      <c r="A55" s="78" t="s">
        <v>59</v>
      </c>
      <c r="B55" s="78" t="s">
        <v>10</v>
      </c>
      <c r="C55" s="79" t="s">
        <v>57</v>
      </c>
      <c r="D55" s="78" t="s">
        <v>58</v>
      </c>
    </row>
    <row r="56" spans="1:4" ht="12.75">
      <c r="A56" s="4">
        <v>-4.5</v>
      </c>
      <c r="B56" s="4">
        <v>0.5</v>
      </c>
      <c r="C56" s="55">
        <v>0.5</v>
      </c>
      <c r="D56" s="4">
        <f>0.25</f>
        <v>0.25</v>
      </c>
    </row>
    <row r="57" spans="1:2" ht="13.5" thickBot="1">
      <c r="A57" s="82" t="s">
        <v>4</v>
      </c>
      <c r="B57" s="82" t="s">
        <v>5</v>
      </c>
    </row>
    <row r="58" spans="1:2" ht="13.5" thickTop="1">
      <c r="A58" s="69">
        <f>A56</f>
        <v>-4.5</v>
      </c>
      <c r="B58" s="25">
        <f>$C$56+$D$56*A58</f>
        <v>-0.625</v>
      </c>
    </row>
    <row r="59" spans="1:2" ht="12.75">
      <c r="A59" s="69">
        <f>A58+$B$56</f>
        <v>-4</v>
      </c>
      <c r="B59" s="25">
        <f aca="true" t="shared" si="4" ref="B59:B75">$C$56+$D$56*A59</f>
        <v>-0.5</v>
      </c>
    </row>
    <row r="60" spans="1:2" ht="12.75">
      <c r="A60" s="69">
        <f aca="true" t="shared" si="5" ref="A60:A75">A59+$B$56</f>
        <v>-3.5</v>
      </c>
      <c r="B60" s="25">
        <f t="shared" si="4"/>
        <v>-0.375</v>
      </c>
    </row>
    <row r="61" spans="1:2" ht="12.75">
      <c r="A61" s="69">
        <f t="shared" si="5"/>
        <v>-3</v>
      </c>
      <c r="B61" s="25">
        <f t="shared" si="4"/>
        <v>-0.25</v>
      </c>
    </row>
    <row r="62" spans="1:2" ht="12.75">
      <c r="A62" s="69">
        <f t="shared" si="5"/>
        <v>-2.5</v>
      </c>
      <c r="B62" s="25">
        <f t="shared" si="4"/>
        <v>-0.125</v>
      </c>
    </row>
    <row r="63" spans="1:2" ht="12.75">
      <c r="A63" s="69">
        <f t="shared" si="5"/>
        <v>-2</v>
      </c>
      <c r="B63" s="25">
        <f t="shared" si="4"/>
        <v>0</v>
      </c>
    </row>
    <row r="64" spans="1:2" ht="12.75">
      <c r="A64" s="69">
        <f t="shared" si="5"/>
        <v>-1.5</v>
      </c>
      <c r="B64" s="25">
        <f t="shared" si="4"/>
        <v>0.125</v>
      </c>
    </row>
    <row r="65" spans="1:2" ht="12.75">
      <c r="A65" s="69">
        <f t="shared" si="5"/>
        <v>-1</v>
      </c>
      <c r="B65" s="25">
        <f t="shared" si="4"/>
        <v>0.25</v>
      </c>
    </row>
    <row r="66" spans="1:2" ht="12.75">
      <c r="A66" s="69">
        <f t="shared" si="5"/>
        <v>-0.5</v>
      </c>
      <c r="B66" s="25">
        <f t="shared" si="4"/>
        <v>0.375</v>
      </c>
    </row>
    <row r="67" spans="1:2" ht="12.75">
      <c r="A67" s="69">
        <f t="shared" si="5"/>
        <v>0</v>
      </c>
      <c r="B67" s="25">
        <f t="shared" si="4"/>
        <v>0.5</v>
      </c>
    </row>
    <row r="68" spans="1:2" ht="12.75">
      <c r="A68" s="69">
        <f t="shared" si="5"/>
        <v>0.5</v>
      </c>
      <c r="B68" s="25">
        <f t="shared" si="4"/>
        <v>0.625</v>
      </c>
    </row>
    <row r="69" spans="1:2" ht="12.75">
      <c r="A69" s="69">
        <f t="shared" si="5"/>
        <v>1</v>
      </c>
      <c r="B69" s="25">
        <f t="shared" si="4"/>
        <v>0.75</v>
      </c>
    </row>
    <row r="70" spans="1:2" ht="12.75">
      <c r="A70" s="69">
        <f t="shared" si="5"/>
        <v>1.5</v>
      </c>
      <c r="B70" s="25">
        <f t="shared" si="4"/>
        <v>0.875</v>
      </c>
    </row>
    <row r="71" spans="1:2" ht="12.75">
      <c r="A71" s="69">
        <f t="shared" si="5"/>
        <v>2</v>
      </c>
      <c r="B71" s="25">
        <f t="shared" si="4"/>
        <v>1</v>
      </c>
    </row>
    <row r="72" spans="1:2" ht="12.75">
      <c r="A72" s="69">
        <f t="shared" si="5"/>
        <v>2.5</v>
      </c>
      <c r="B72" s="25">
        <f t="shared" si="4"/>
        <v>1.125</v>
      </c>
    </row>
    <row r="73" spans="1:2" ht="12.75">
      <c r="A73" s="69">
        <f t="shared" si="5"/>
        <v>3</v>
      </c>
      <c r="B73" s="25">
        <f t="shared" si="4"/>
        <v>1.25</v>
      </c>
    </row>
    <row r="74" spans="1:2" ht="12.75">
      <c r="A74" s="69">
        <f t="shared" si="5"/>
        <v>3.5</v>
      </c>
      <c r="B74" s="25">
        <f t="shared" si="4"/>
        <v>1.375</v>
      </c>
    </row>
    <row r="75" spans="1:2" ht="12.75">
      <c r="A75" s="70">
        <f t="shared" si="5"/>
        <v>4</v>
      </c>
      <c r="B75" s="26">
        <f t="shared" si="4"/>
        <v>1.5</v>
      </c>
    </row>
    <row r="79" spans="1:2" ht="12.75">
      <c r="A79" s="78" t="s">
        <v>59</v>
      </c>
      <c r="B79" s="78" t="s">
        <v>10</v>
      </c>
    </row>
    <row r="80" spans="1:2" ht="13.5" thickBot="1">
      <c r="A80" s="61">
        <v>-2</v>
      </c>
      <c r="B80" s="61">
        <v>0.25</v>
      </c>
    </row>
    <row r="81" spans="1:2" ht="13.5" thickBot="1">
      <c r="A81" s="63" t="s">
        <v>4</v>
      </c>
      <c r="B81" s="63" t="s">
        <v>5</v>
      </c>
    </row>
    <row r="82" spans="1:2" ht="13.5" thickTop="1">
      <c r="A82" s="69">
        <f>A80</f>
        <v>-2</v>
      </c>
      <c r="B82" s="109">
        <f>A82^3</f>
        <v>-8</v>
      </c>
    </row>
    <row r="83" spans="1:2" ht="12.75">
      <c r="A83" s="69">
        <f>A82+$B$80</f>
        <v>-1.75</v>
      </c>
      <c r="B83" s="109">
        <f aca="true" t="shared" si="6" ref="B83:B98">A83^3</f>
        <v>-5.359375</v>
      </c>
    </row>
    <row r="84" spans="1:2" ht="12.75">
      <c r="A84" s="69">
        <f aca="true" t="shared" si="7" ref="A84:A98">A83+$B$80</f>
        <v>-1.5</v>
      </c>
      <c r="B84" s="109">
        <f t="shared" si="6"/>
        <v>-3.375</v>
      </c>
    </row>
    <row r="85" spans="1:2" ht="12.75">
      <c r="A85" s="69">
        <f t="shared" si="7"/>
        <v>-1.25</v>
      </c>
      <c r="B85" s="109">
        <f t="shared" si="6"/>
        <v>-1.953125</v>
      </c>
    </row>
    <row r="86" spans="1:2" ht="12.75">
      <c r="A86" s="69">
        <f t="shared" si="7"/>
        <v>-1</v>
      </c>
      <c r="B86" s="109">
        <f t="shared" si="6"/>
        <v>-1</v>
      </c>
    </row>
    <row r="87" spans="1:2" ht="12.75">
      <c r="A87" s="69">
        <f t="shared" si="7"/>
        <v>-0.75</v>
      </c>
      <c r="B87" s="109">
        <f t="shared" si="6"/>
        <v>-0.421875</v>
      </c>
    </row>
    <row r="88" spans="1:2" ht="12.75">
      <c r="A88" s="69">
        <f t="shared" si="7"/>
        <v>-0.5</v>
      </c>
      <c r="B88" s="109">
        <f t="shared" si="6"/>
        <v>-0.125</v>
      </c>
    </row>
    <row r="89" spans="1:2" ht="12.75">
      <c r="A89" s="69">
        <f t="shared" si="7"/>
        <v>-0.25</v>
      </c>
      <c r="B89" s="109">
        <f t="shared" si="6"/>
        <v>-0.015625</v>
      </c>
    </row>
    <row r="90" spans="1:2" ht="12.75">
      <c r="A90" s="69">
        <f t="shared" si="7"/>
        <v>0</v>
      </c>
      <c r="B90" s="109">
        <f t="shared" si="6"/>
        <v>0</v>
      </c>
    </row>
    <row r="91" spans="1:2" ht="12.75">
      <c r="A91" s="69">
        <f t="shared" si="7"/>
        <v>0.25</v>
      </c>
      <c r="B91" s="109">
        <f t="shared" si="6"/>
        <v>0.015625</v>
      </c>
    </row>
    <row r="92" spans="1:2" ht="12.75">
      <c r="A92" s="69">
        <f t="shared" si="7"/>
        <v>0.5</v>
      </c>
      <c r="B92" s="109">
        <f t="shared" si="6"/>
        <v>0.125</v>
      </c>
    </row>
    <row r="93" spans="1:2" ht="12.75">
      <c r="A93" s="69">
        <f t="shared" si="7"/>
        <v>0.75</v>
      </c>
      <c r="B93" s="109">
        <f t="shared" si="6"/>
        <v>0.421875</v>
      </c>
    </row>
    <row r="94" spans="1:2" ht="12.75">
      <c r="A94" s="69">
        <f t="shared" si="7"/>
        <v>1</v>
      </c>
      <c r="B94" s="109">
        <f t="shared" si="6"/>
        <v>1</v>
      </c>
    </row>
    <row r="95" spans="1:2" ht="12.75">
      <c r="A95" s="69">
        <f t="shared" si="7"/>
        <v>1.25</v>
      </c>
      <c r="B95" s="109">
        <f t="shared" si="6"/>
        <v>1.953125</v>
      </c>
    </row>
    <row r="96" spans="1:2" ht="12.75">
      <c r="A96" s="69">
        <f t="shared" si="7"/>
        <v>1.5</v>
      </c>
      <c r="B96" s="109">
        <f t="shared" si="6"/>
        <v>3.375</v>
      </c>
    </row>
    <row r="97" spans="1:2" ht="12.75">
      <c r="A97" s="69">
        <f t="shared" si="7"/>
        <v>1.75</v>
      </c>
      <c r="B97" s="109">
        <f t="shared" si="6"/>
        <v>5.359375</v>
      </c>
    </row>
    <row r="98" spans="1:2" ht="12.75">
      <c r="A98" s="70">
        <f t="shared" si="7"/>
        <v>2</v>
      </c>
      <c r="B98" s="110">
        <f t="shared" si="6"/>
        <v>8</v>
      </c>
    </row>
    <row r="101" spans="1:2" ht="12.75">
      <c r="A101" s="2" t="s">
        <v>66</v>
      </c>
      <c r="B101" s="2" t="s">
        <v>6</v>
      </c>
    </row>
    <row r="106" spans="1:2" ht="12.75">
      <c r="A106" s="51" t="s">
        <v>9</v>
      </c>
      <c r="B106" s="50">
        <v>0</v>
      </c>
    </row>
    <row r="107" spans="1:2" ht="12.75">
      <c r="A107" s="13" t="s">
        <v>10</v>
      </c>
      <c r="B107" s="3">
        <v>0.25</v>
      </c>
    </row>
    <row r="108" spans="1:2" ht="12.75">
      <c r="A108" s="13" t="s">
        <v>7</v>
      </c>
      <c r="B108" s="3">
        <v>4</v>
      </c>
    </row>
    <row r="109" spans="1:2" ht="12.75">
      <c r="A109" s="15" t="s">
        <v>8</v>
      </c>
      <c r="B109" s="4">
        <v>-1</v>
      </c>
    </row>
    <row r="110" spans="1:2" ht="16.5" thickBot="1">
      <c r="A110" s="8" t="s">
        <v>0</v>
      </c>
      <c r="B110" s="9" t="s">
        <v>1</v>
      </c>
    </row>
    <row r="111" spans="1:2" ht="13.5" thickTop="1">
      <c r="A111" s="5">
        <f>B106</f>
        <v>0</v>
      </c>
      <c r="B111" s="41">
        <f aca="true" t="shared" si="8" ref="B111:B120">A111*$B$108+$B$109</f>
        <v>-1</v>
      </c>
    </row>
    <row r="112" spans="1:2" ht="12.75">
      <c r="A112" s="5">
        <f aca="true" t="shared" si="9" ref="A112:A120">A111+$B$107</f>
        <v>0.25</v>
      </c>
      <c r="B112" s="41">
        <f t="shared" si="8"/>
        <v>0</v>
      </c>
    </row>
    <row r="113" spans="1:2" ht="12.75">
      <c r="A113" s="5">
        <f t="shared" si="9"/>
        <v>0.5</v>
      </c>
      <c r="B113" s="41">
        <f t="shared" si="8"/>
        <v>1</v>
      </c>
    </row>
    <row r="114" spans="1:2" ht="12.75">
      <c r="A114" s="5">
        <f t="shared" si="9"/>
        <v>0.75</v>
      </c>
      <c r="B114" s="41">
        <f t="shared" si="8"/>
        <v>2</v>
      </c>
    </row>
    <row r="115" spans="1:2" ht="12.75">
      <c r="A115" s="5">
        <f t="shared" si="9"/>
        <v>1</v>
      </c>
      <c r="B115" s="41">
        <f t="shared" si="8"/>
        <v>3</v>
      </c>
    </row>
    <row r="116" spans="1:2" ht="12.75">
      <c r="A116" s="5">
        <f t="shared" si="9"/>
        <v>1.25</v>
      </c>
      <c r="B116" s="41">
        <f t="shared" si="8"/>
        <v>4</v>
      </c>
    </row>
    <row r="117" spans="1:2" ht="12.75">
      <c r="A117" s="5">
        <f t="shared" si="9"/>
        <v>1.5</v>
      </c>
      <c r="B117" s="41">
        <f t="shared" si="8"/>
        <v>5</v>
      </c>
    </row>
    <row r="118" spans="1:2" ht="12.75">
      <c r="A118" s="5">
        <f t="shared" si="9"/>
        <v>1.75</v>
      </c>
      <c r="B118" s="41">
        <f t="shared" si="8"/>
        <v>6</v>
      </c>
    </row>
    <row r="119" spans="1:2" ht="12.75">
      <c r="A119" s="5">
        <f t="shared" si="9"/>
        <v>2</v>
      </c>
      <c r="B119" s="41">
        <f t="shared" si="8"/>
        <v>7</v>
      </c>
    </row>
    <row r="120" spans="1:2" ht="12.75">
      <c r="A120" s="6">
        <f t="shared" si="9"/>
        <v>2.25</v>
      </c>
      <c r="B120" s="42">
        <f t="shared" si="8"/>
        <v>8</v>
      </c>
    </row>
    <row r="125" ht="12.75">
      <c r="A125" s="2" t="s">
        <v>18</v>
      </c>
    </row>
    <row r="126" ht="12.75">
      <c r="A126" s="11"/>
    </row>
    <row r="127" spans="1:3" ht="12.75">
      <c r="A127" s="84" t="s">
        <v>11</v>
      </c>
      <c r="B127" s="84" t="s">
        <v>12</v>
      </c>
      <c r="C127" s="84" t="s">
        <v>13</v>
      </c>
    </row>
    <row r="128" spans="1:3" ht="13.5" thickBot="1">
      <c r="A128" s="86">
        <v>1</v>
      </c>
      <c r="B128" s="86">
        <v>0</v>
      </c>
      <c r="C128" s="86">
        <f>(A128-B128)^2</f>
        <v>1</v>
      </c>
    </row>
    <row r="129" spans="1:3" ht="12.75">
      <c r="A129" s="87" t="s">
        <v>14</v>
      </c>
      <c r="B129" s="87" t="s">
        <v>15</v>
      </c>
      <c r="C129" s="87" t="s">
        <v>16</v>
      </c>
    </row>
    <row r="130" spans="1:3" ht="13.5" thickBot="1">
      <c r="A130" s="86">
        <v>-1</v>
      </c>
      <c r="B130" s="86">
        <v>0</v>
      </c>
      <c r="C130" s="86">
        <f>(A130-B130)^2</f>
        <v>1</v>
      </c>
    </row>
    <row r="131" spans="1:3" ht="12.75">
      <c r="A131" s="4" t="s">
        <v>17</v>
      </c>
      <c r="B131" s="4"/>
      <c r="C131" s="90">
        <f>SQRT(C128+C130)</f>
        <v>1.4142135623730951</v>
      </c>
    </row>
    <row r="143" ht="12.75">
      <c r="A143" s="2" t="s">
        <v>19</v>
      </c>
    </row>
    <row r="146" spans="1:3" ht="12.75">
      <c r="A146" s="84" t="s">
        <v>11</v>
      </c>
      <c r="B146" s="84" t="s">
        <v>12</v>
      </c>
      <c r="C146" s="84" t="s">
        <v>60</v>
      </c>
    </row>
    <row r="147" spans="1:3" ht="13.5" thickBot="1">
      <c r="A147" s="86">
        <f>A128</f>
        <v>1</v>
      </c>
      <c r="B147" s="86">
        <f>B128</f>
        <v>0</v>
      </c>
      <c r="C147" s="88">
        <f>(A147+B147)/2</f>
        <v>0.5</v>
      </c>
    </row>
    <row r="148" spans="1:3" ht="12.75">
      <c r="A148" s="85" t="s">
        <v>14</v>
      </c>
      <c r="B148" s="85" t="s">
        <v>15</v>
      </c>
      <c r="C148" s="85"/>
    </row>
    <row r="149" spans="1:3" ht="12.75">
      <c r="A149" s="83">
        <v>-1</v>
      </c>
      <c r="B149" s="83">
        <v>0</v>
      </c>
      <c r="C149" s="89">
        <f>(A149+B149)/2</f>
        <v>-0.5</v>
      </c>
    </row>
    <row r="161" ht="12.75">
      <c r="A161" s="2" t="s">
        <v>67</v>
      </c>
    </row>
    <row r="164" spans="1:2" ht="12.75">
      <c r="A164" s="93" t="s">
        <v>156</v>
      </c>
      <c r="B164" s="50"/>
    </row>
    <row r="165" spans="1:2" ht="12.75">
      <c r="A165" s="13" t="s">
        <v>7</v>
      </c>
      <c r="B165" s="3">
        <v>4</v>
      </c>
    </row>
    <row r="166" spans="1:2" ht="12.75">
      <c r="A166" s="13" t="s">
        <v>21</v>
      </c>
      <c r="B166" s="3">
        <v>-1</v>
      </c>
    </row>
    <row r="167" spans="1:2" ht="13.5" thickBot="1">
      <c r="A167" s="91" t="s">
        <v>3</v>
      </c>
      <c r="B167" s="61">
        <v>0.5</v>
      </c>
    </row>
    <row r="168" spans="1:2" ht="13.5" thickBot="1">
      <c r="A168" s="92" t="s">
        <v>0</v>
      </c>
      <c r="B168" s="63" t="s">
        <v>1</v>
      </c>
    </row>
    <row r="169" spans="1:2" ht="13.5" thickTop="1">
      <c r="A169" s="75">
        <v>-1</v>
      </c>
      <c r="B169" s="69">
        <f>A169*$B$165+$B$166</f>
        <v>-5</v>
      </c>
    </row>
    <row r="170" spans="1:2" ht="12.75">
      <c r="A170" s="75">
        <f>A169+$B$167</f>
        <v>-0.5</v>
      </c>
      <c r="B170" s="69">
        <f aca="true" t="shared" si="10" ref="B170:B176">A170*$B$165+$B$166</f>
        <v>-3</v>
      </c>
    </row>
    <row r="171" spans="1:2" ht="12.75">
      <c r="A171" s="75">
        <f aca="true" t="shared" si="11" ref="A171:A176">A170+$B$167</f>
        <v>0</v>
      </c>
      <c r="B171" s="69">
        <f t="shared" si="10"/>
        <v>-1</v>
      </c>
    </row>
    <row r="172" spans="1:2" ht="12.75">
      <c r="A172" s="75">
        <f t="shared" si="11"/>
        <v>0.5</v>
      </c>
      <c r="B172" s="69">
        <f t="shared" si="10"/>
        <v>1</v>
      </c>
    </row>
    <row r="173" spans="1:2" ht="12.75">
      <c r="A173" s="75">
        <f t="shared" si="11"/>
        <v>1</v>
      </c>
      <c r="B173" s="69">
        <f t="shared" si="10"/>
        <v>3</v>
      </c>
    </row>
    <row r="174" spans="1:2" ht="12.75">
      <c r="A174" s="75">
        <f t="shared" si="11"/>
        <v>1.5</v>
      </c>
      <c r="B174" s="69">
        <f t="shared" si="10"/>
        <v>5</v>
      </c>
    </row>
    <row r="175" spans="1:2" ht="12.75">
      <c r="A175" s="75">
        <f t="shared" si="11"/>
        <v>2</v>
      </c>
      <c r="B175" s="69">
        <f t="shared" si="10"/>
        <v>7</v>
      </c>
    </row>
    <row r="176" spans="1:2" ht="12.75">
      <c r="A176" s="76">
        <f t="shared" si="11"/>
        <v>2.5</v>
      </c>
      <c r="B176" s="70">
        <f t="shared" si="10"/>
        <v>9</v>
      </c>
    </row>
    <row r="180" spans="1:2" ht="12.75">
      <c r="A180" s="93" t="s">
        <v>157</v>
      </c>
      <c r="B180" s="94"/>
    </row>
    <row r="181" spans="1:2" ht="12.75">
      <c r="A181" s="51" t="s">
        <v>7</v>
      </c>
      <c r="B181" s="50">
        <v>0</v>
      </c>
    </row>
    <row r="182" spans="1:2" ht="12.75">
      <c r="A182" s="13" t="s">
        <v>8</v>
      </c>
      <c r="B182" s="3">
        <v>6</v>
      </c>
    </row>
    <row r="183" spans="1:2" ht="13.5" thickBot="1">
      <c r="A183" s="91" t="s">
        <v>3</v>
      </c>
      <c r="B183" s="61">
        <v>1</v>
      </c>
    </row>
    <row r="184" spans="1:2" ht="13.5" thickBot="1">
      <c r="A184" s="92" t="s">
        <v>0</v>
      </c>
      <c r="B184" s="63" t="s">
        <v>1</v>
      </c>
    </row>
    <row r="185" spans="1:2" ht="13.5" thickTop="1">
      <c r="A185" s="13">
        <v>-4</v>
      </c>
      <c r="B185" s="3">
        <f>A185*$B$181+$B$182</f>
        <v>6</v>
      </c>
    </row>
    <row r="186" spans="1:2" ht="12.75">
      <c r="A186" s="13">
        <f>A185+$B$183</f>
        <v>-3</v>
      </c>
      <c r="B186" s="3">
        <f aca="true" t="shared" si="12" ref="B186:B193">A186*$B$181+$B$182</f>
        <v>6</v>
      </c>
    </row>
    <row r="187" spans="1:2" ht="12.75">
      <c r="A187" s="13">
        <f aca="true" t="shared" si="13" ref="A187:A193">A186+$B$183</f>
        <v>-2</v>
      </c>
      <c r="B187" s="3">
        <f t="shared" si="12"/>
        <v>6</v>
      </c>
    </row>
    <row r="188" spans="1:2" ht="12.75">
      <c r="A188" s="13">
        <f t="shared" si="13"/>
        <v>-1</v>
      </c>
      <c r="B188" s="3">
        <f t="shared" si="12"/>
        <v>6</v>
      </c>
    </row>
    <row r="189" spans="1:2" ht="12.75">
      <c r="A189" s="13">
        <f t="shared" si="13"/>
        <v>0</v>
      </c>
      <c r="B189" s="3">
        <f t="shared" si="12"/>
        <v>6</v>
      </c>
    </row>
    <row r="190" spans="1:2" ht="12.75">
      <c r="A190" s="13">
        <f t="shared" si="13"/>
        <v>1</v>
      </c>
      <c r="B190" s="3">
        <f t="shared" si="12"/>
        <v>6</v>
      </c>
    </row>
    <row r="191" spans="1:2" ht="12.75">
      <c r="A191" s="13">
        <f t="shared" si="13"/>
        <v>2</v>
      </c>
      <c r="B191" s="3">
        <f t="shared" si="12"/>
        <v>6</v>
      </c>
    </row>
    <row r="192" spans="1:2" ht="12.75">
      <c r="A192" s="13">
        <f t="shared" si="13"/>
        <v>3</v>
      </c>
      <c r="B192" s="3">
        <f t="shared" si="12"/>
        <v>6</v>
      </c>
    </row>
    <row r="193" spans="1:2" ht="12.75">
      <c r="A193" s="15">
        <f t="shared" si="13"/>
        <v>4</v>
      </c>
      <c r="B193" s="4">
        <f t="shared" si="12"/>
        <v>6</v>
      </c>
    </row>
    <row r="194" ht="12.75">
      <c r="H194" s="247"/>
    </row>
    <row r="196" spans="1:2" ht="12.75">
      <c r="A196" s="93" t="s">
        <v>158</v>
      </c>
      <c r="B196" s="94"/>
    </row>
    <row r="197" spans="1:2" ht="12.75">
      <c r="A197" s="51" t="s">
        <v>7</v>
      </c>
      <c r="B197" s="50">
        <v>1</v>
      </c>
    </row>
    <row r="198" spans="1:2" ht="12.75">
      <c r="A198" s="13" t="s">
        <v>20</v>
      </c>
      <c r="B198" s="3">
        <v>0</v>
      </c>
    </row>
    <row r="199" spans="1:2" ht="13.5" thickBot="1">
      <c r="A199" s="91" t="s">
        <v>3</v>
      </c>
      <c r="B199" s="61">
        <v>1</v>
      </c>
    </row>
    <row r="200" spans="1:2" ht="13.5" thickBot="1">
      <c r="A200" s="92" t="s">
        <v>0</v>
      </c>
      <c r="B200" s="63" t="s">
        <v>1</v>
      </c>
    </row>
    <row r="201" spans="1:2" ht="13.5" thickTop="1">
      <c r="A201" s="13">
        <v>4</v>
      </c>
      <c r="B201" s="3">
        <v>4</v>
      </c>
    </row>
    <row r="202" spans="1:2" ht="12.75">
      <c r="A202" s="13">
        <v>4</v>
      </c>
      <c r="B202" s="3">
        <v>3</v>
      </c>
    </row>
    <row r="203" spans="1:2" ht="12.75">
      <c r="A203" s="13">
        <v>4</v>
      </c>
      <c r="B203" s="3">
        <v>2</v>
      </c>
    </row>
    <row r="204" spans="1:2" ht="12.75">
      <c r="A204" s="13">
        <v>4</v>
      </c>
      <c r="B204" s="3">
        <v>1</v>
      </c>
    </row>
    <row r="205" spans="1:2" ht="12.75">
      <c r="A205" s="13">
        <v>4</v>
      </c>
      <c r="B205" s="3">
        <v>0</v>
      </c>
    </row>
    <row r="206" spans="1:2" ht="12.75">
      <c r="A206" s="13">
        <v>4</v>
      </c>
      <c r="B206" s="3">
        <v>-1</v>
      </c>
    </row>
    <row r="207" spans="1:2" ht="12.75">
      <c r="A207" s="13">
        <v>4</v>
      </c>
      <c r="B207" s="3">
        <v>-2</v>
      </c>
    </row>
    <row r="208" spans="1:2" ht="12.75">
      <c r="A208" s="13">
        <v>4</v>
      </c>
      <c r="B208" s="3">
        <v>-3</v>
      </c>
    </row>
    <row r="209" spans="1:2" ht="12.75">
      <c r="A209" s="15">
        <v>4</v>
      </c>
      <c r="B209" s="4">
        <v>-4</v>
      </c>
    </row>
    <row r="212" spans="1:2" ht="12.75">
      <c r="A212" s="2" t="s">
        <v>148</v>
      </c>
      <c r="B212" s="2" t="s">
        <v>149</v>
      </c>
    </row>
    <row r="214" ht="12.75">
      <c r="A214" s="152" t="s">
        <v>147</v>
      </c>
    </row>
    <row r="217" spans="1:2" ht="12.75">
      <c r="A217" s="176" t="s">
        <v>8</v>
      </c>
      <c r="B217" s="50">
        <v>10</v>
      </c>
    </row>
    <row r="218" spans="1:2" ht="12.75">
      <c r="A218" s="157" t="s">
        <v>22</v>
      </c>
      <c r="B218" s="3">
        <v>1</v>
      </c>
    </row>
    <row r="219" spans="1:2" ht="12.75">
      <c r="A219" s="157" t="s">
        <v>23</v>
      </c>
      <c r="B219" s="3">
        <v>1</v>
      </c>
    </row>
    <row r="220" spans="1:2" ht="12.75">
      <c r="A220" s="157" t="s">
        <v>24</v>
      </c>
      <c r="B220" s="3">
        <v>2</v>
      </c>
    </row>
    <row r="221" spans="1:2" ht="12.75">
      <c r="A221" s="157" t="s">
        <v>3</v>
      </c>
      <c r="B221" s="3">
        <v>0.125</v>
      </c>
    </row>
    <row r="222" spans="1:2" ht="13.5" thickBot="1">
      <c r="A222" s="148" t="s">
        <v>0</v>
      </c>
      <c r="B222" s="82" t="s">
        <v>1</v>
      </c>
    </row>
    <row r="223" spans="1:2" ht="13.5" thickTop="1">
      <c r="A223" s="184">
        <f>A224-$B$221</f>
        <v>-0.5</v>
      </c>
      <c r="B223" s="69">
        <f aca="true" t="shared" si="14" ref="B223:B231">$B$217+$B$218*A223+$B$219*A223^2+$B$220*A223^4</f>
        <v>9.875</v>
      </c>
    </row>
    <row r="224" spans="1:2" ht="12.75">
      <c r="A224" s="184">
        <f>A225-$B$221</f>
        <v>-0.375</v>
      </c>
      <c r="B224" s="69">
        <f t="shared" si="14"/>
        <v>9.80517578125</v>
      </c>
    </row>
    <row r="225" spans="1:2" ht="12.75">
      <c r="A225" s="184">
        <f>A226-$B$221</f>
        <v>-0.25</v>
      </c>
      <c r="B225" s="69">
        <f t="shared" si="14"/>
        <v>9.8203125</v>
      </c>
    </row>
    <row r="226" spans="1:2" ht="12.75">
      <c r="A226" s="184">
        <f>A227-$B$221</f>
        <v>-0.125</v>
      </c>
      <c r="B226" s="69">
        <f t="shared" si="14"/>
        <v>9.89111328125</v>
      </c>
    </row>
    <row r="227" spans="1:2" ht="12.75">
      <c r="A227" s="184">
        <v>0</v>
      </c>
      <c r="B227" s="69">
        <f t="shared" si="14"/>
        <v>10</v>
      </c>
    </row>
    <row r="228" spans="1:2" ht="12.75">
      <c r="A228" s="184">
        <f>A227+$B$221</f>
        <v>0.125</v>
      </c>
      <c r="B228" s="69">
        <f t="shared" si="14"/>
        <v>10.14111328125</v>
      </c>
    </row>
    <row r="229" spans="1:2" ht="12.75">
      <c r="A229" s="184">
        <f>A228+$B$221</f>
        <v>0.25</v>
      </c>
      <c r="B229" s="69">
        <f t="shared" si="14"/>
        <v>10.3203125</v>
      </c>
    </row>
    <row r="230" spans="1:2" ht="12.75">
      <c r="A230" s="184">
        <f>A229+$B$221</f>
        <v>0.375</v>
      </c>
      <c r="B230" s="69">
        <f t="shared" si="14"/>
        <v>10.55517578125</v>
      </c>
    </row>
    <row r="231" spans="1:2" ht="12.75">
      <c r="A231" s="185">
        <f>A230+$B$221</f>
        <v>0.5</v>
      </c>
      <c r="B231" s="70">
        <f t="shared" si="14"/>
        <v>10.875</v>
      </c>
    </row>
    <row r="235" ht="12.75">
      <c r="A235" s="152" t="s">
        <v>147</v>
      </c>
    </row>
    <row r="238" spans="1:2" ht="12.75">
      <c r="A238" s="176" t="s">
        <v>8</v>
      </c>
      <c r="B238" s="50">
        <v>3</v>
      </c>
    </row>
    <row r="239" spans="1:2" ht="12.75">
      <c r="A239" s="157" t="s">
        <v>22</v>
      </c>
      <c r="B239" s="3">
        <v>-2</v>
      </c>
    </row>
    <row r="240" spans="1:2" ht="12.75">
      <c r="A240" s="157" t="s">
        <v>23</v>
      </c>
      <c r="B240" s="3">
        <v>1</v>
      </c>
    </row>
    <row r="241" spans="1:2" ht="12.75">
      <c r="A241" s="157" t="s">
        <v>24</v>
      </c>
      <c r="B241" s="3">
        <v>2</v>
      </c>
    </row>
    <row r="242" spans="1:2" ht="13.5" thickBot="1">
      <c r="A242" s="177" t="s">
        <v>10</v>
      </c>
      <c r="B242" s="61">
        <v>0.5</v>
      </c>
    </row>
    <row r="243" spans="1:2" ht="13.5" thickBot="1">
      <c r="A243" s="186" t="s">
        <v>0</v>
      </c>
      <c r="B243" s="63" t="s">
        <v>1</v>
      </c>
    </row>
    <row r="244" spans="1:2" ht="13.5" thickTop="1">
      <c r="A244" s="184">
        <f>A245-$B$242</f>
        <v>-2.6535</v>
      </c>
      <c r="B244" s="80">
        <f aca="true" t="shared" si="15" ref="B244:B254">$B$238+$B$239*A244+$B$240*A244^2+$B$241*A244^3</f>
        <v>-22.018855110750007</v>
      </c>
    </row>
    <row r="245" spans="1:2" ht="12.75">
      <c r="A245" s="184">
        <f>A246-$B$242</f>
        <v>-2.1535</v>
      </c>
      <c r="B245" s="80">
        <f t="shared" si="15"/>
        <v>-8.029418360750007</v>
      </c>
    </row>
    <row r="246" spans="1:2" ht="12.75">
      <c r="A246" s="184">
        <v>-1.6535</v>
      </c>
      <c r="B246" s="80">
        <f t="shared" si="15"/>
        <v>-0.00048161075000052733</v>
      </c>
    </row>
    <row r="247" spans="1:2" ht="12.75">
      <c r="A247" s="184">
        <f aca="true" t="shared" si="16" ref="A247:A254">A246+$B$242</f>
        <v>-1.1535</v>
      </c>
      <c r="B247" s="80">
        <f t="shared" si="15"/>
        <v>3.567955139250001</v>
      </c>
    </row>
    <row r="248" spans="1:2" ht="12.75">
      <c r="A248" s="184">
        <f t="shared" si="16"/>
        <v>-0.6535</v>
      </c>
      <c r="B248" s="80">
        <f t="shared" si="15"/>
        <v>4.17589188925</v>
      </c>
    </row>
    <row r="249" spans="1:2" ht="12.75">
      <c r="A249" s="184">
        <f t="shared" si="16"/>
        <v>-0.15349999999999997</v>
      </c>
      <c r="B249" s="80">
        <f t="shared" si="15"/>
        <v>3.3233286392499997</v>
      </c>
    </row>
    <row r="250" spans="1:2" ht="12.75">
      <c r="A250" s="184">
        <f t="shared" si="16"/>
        <v>0.34650000000000003</v>
      </c>
      <c r="B250" s="80">
        <f t="shared" si="15"/>
        <v>2.51026538925</v>
      </c>
    </row>
    <row r="251" spans="1:2" ht="12.75">
      <c r="A251" s="184">
        <f t="shared" si="16"/>
        <v>0.8465</v>
      </c>
      <c r="B251" s="80">
        <f t="shared" si="15"/>
        <v>3.23670213925</v>
      </c>
    </row>
    <row r="252" spans="1:2" ht="12.75">
      <c r="A252" s="184">
        <f t="shared" si="16"/>
        <v>1.3465</v>
      </c>
      <c r="B252" s="80">
        <f t="shared" si="15"/>
        <v>7.00263888925</v>
      </c>
    </row>
    <row r="253" spans="1:2" ht="12.75">
      <c r="A253" s="184">
        <f t="shared" si="16"/>
        <v>1.8465</v>
      </c>
      <c r="B253" s="80">
        <f t="shared" si="15"/>
        <v>15.30807563925</v>
      </c>
    </row>
    <row r="254" spans="1:2" ht="12.75">
      <c r="A254" s="185">
        <f t="shared" si="16"/>
        <v>2.3465</v>
      </c>
      <c r="B254" s="81">
        <f t="shared" si="15"/>
        <v>29.653012389249994</v>
      </c>
    </row>
    <row r="259" ht="12.75">
      <c r="A259" s="2" t="s">
        <v>160</v>
      </c>
    </row>
    <row r="261" spans="1:2" ht="12.75">
      <c r="A261" s="176" t="s">
        <v>8</v>
      </c>
      <c r="B261" s="187">
        <v>1</v>
      </c>
    </row>
    <row r="262" spans="1:2" ht="13.5" thickBot="1">
      <c r="A262" s="177" t="s">
        <v>22</v>
      </c>
      <c r="B262" s="188">
        <v>1</v>
      </c>
    </row>
    <row r="263" spans="1:2" ht="12.75">
      <c r="A263" s="190" t="s">
        <v>10</v>
      </c>
      <c r="B263" s="189">
        <v>1</v>
      </c>
    </row>
    <row r="264" spans="1:2" ht="13.5" thickBot="1">
      <c r="A264" s="148" t="s">
        <v>0</v>
      </c>
      <c r="B264" s="82" t="s">
        <v>1</v>
      </c>
    </row>
    <row r="265" spans="1:2" ht="13.5" thickTop="1">
      <c r="A265" s="184">
        <f aca="true" t="shared" si="17" ref="A265:A270">A266-$B$263</f>
        <v>-6</v>
      </c>
      <c r="B265" s="80">
        <f>$B$261+$B$262*A265^2</f>
        <v>37</v>
      </c>
    </row>
    <row r="266" spans="1:2" ht="12.75">
      <c r="A266" s="184">
        <f t="shared" si="17"/>
        <v>-5</v>
      </c>
      <c r="B266" s="80">
        <f aca="true" t="shared" si="18" ref="B266:B277">$B$261+$B$262*A266^2</f>
        <v>26</v>
      </c>
    </row>
    <row r="267" spans="1:2" ht="12.75">
      <c r="A267" s="184">
        <f t="shared" si="17"/>
        <v>-4</v>
      </c>
      <c r="B267" s="80">
        <f t="shared" si="18"/>
        <v>17</v>
      </c>
    </row>
    <row r="268" spans="1:2" ht="12.75">
      <c r="A268" s="184">
        <f t="shared" si="17"/>
        <v>-3</v>
      </c>
      <c r="B268" s="80">
        <f t="shared" si="18"/>
        <v>10</v>
      </c>
    </row>
    <row r="269" spans="1:2" ht="12.75">
      <c r="A269" s="184">
        <f t="shared" si="17"/>
        <v>-2</v>
      </c>
      <c r="B269" s="80">
        <f t="shared" si="18"/>
        <v>5</v>
      </c>
    </row>
    <row r="270" spans="1:2" ht="12.75">
      <c r="A270" s="184">
        <f t="shared" si="17"/>
        <v>-1</v>
      </c>
      <c r="B270" s="80">
        <f t="shared" si="18"/>
        <v>2</v>
      </c>
    </row>
    <row r="271" spans="1:2" ht="12.75">
      <c r="A271" s="184">
        <v>0</v>
      </c>
      <c r="B271" s="80">
        <f t="shared" si="18"/>
        <v>1</v>
      </c>
    </row>
    <row r="272" spans="1:2" ht="12.75">
      <c r="A272" s="184">
        <f aca="true" t="shared" si="19" ref="A272:A277">A271+$B$263</f>
        <v>1</v>
      </c>
      <c r="B272" s="80">
        <f t="shared" si="18"/>
        <v>2</v>
      </c>
    </row>
    <row r="273" spans="1:2" ht="12.75">
      <c r="A273" s="184">
        <f t="shared" si="19"/>
        <v>2</v>
      </c>
      <c r="B273" s="80">
        <f t="shared" si="18"/>
        <v>5</v>
      </c>
    </row>
    <row r="274" spans="1:2" ht="12.75">
      <c r="A274" s="184">
        <f t="shared" si="19"/>
        <v>3</v>
      </c>
      <c r="B274" s="80">
        <f t="shared" si="18"/>
        <v>10</v>
      </c>
    </row>
    <row r="275" spans="1:2" ht="12.75">
      <c r="A275" s="184">
        <f t="shared" si="19"/>
        <v>4</v>
      </c>
      <c r="B275" s="80">
        <f t="shared" si="18"/>
        <v>17</v>
      </c>
    </row>
    <row r="276" spans="1:2" ht="12.75">
      <c r="A276" s="184">
        <f t="shared" si="19"/>
        <v>5</v>
      </c>
      <c r="B276" s="80">
        <f t="shared" si="18"/>
        <v>26</v>
      </c>
    </row>
    <row r="277" spans="1:2" ht="12.75">
      <c r="A277" s="185">
        <f t="shared" si="19"/>
        <v>6</v>
      </c>
      <c r="B277" s="81">
        <f t="shared" si="18"/>
        <v>37</v>
      </c>
    </row>
    <row r="282" spans="1:2" ht="12.75">
      <c r="A282" s="220">
        <v>1.12</v>
      </c>
      <c r="B282" s="74" t="s">
        <v>25</v>
      </c>
    </row>
    <row r="283" spans="1:2" ht="12.75">
      <c r="A283" s="2"/>
      <c r="B283" s="2"/>
    </row>
    <row r="284" spans="1:2" ht="12.75">
      <c r="A284" s="2" t="s">
        <v>71</v>
      </c>
      <c r="B284" s="2" t="s">
        <v>72</v>
      </c>
    </row>
    <row r="285" spans="1:2" ht="12.75">
      <c r="A285" s="2"/>
      <c r="B285" s="2"/>
    </row>
    <row r="286" spans="1:2" ht="12.75">
      <c r="A286" s="2" t="s">
        <v>73</v>
      </c>
      <c r="B286" s="2"/>
    </row>
    <row r="287" spans="1:2" ht="12.75">
      <c r="A287" s="2"/>
      <c r="B287" s="2"/>
    </row>
    <row r="288" spans="1:2" ht="12.75">
      <c r="A288" s="2"/>
      <c r="B288" s="2"/>
    </row>
    <row r="289" spans="1:2" ht="12.75">
      <c r="A289" s="193" t="s">
        <v>28</v>
      </c>
      <c r="B289" s="94">
        <v>0</v>
      </c>
    </row>
    <row r="290" spans="1:2" ht="12.75">
      <c r="A290" s="194" t="s">
        <v>29</v>
      </c>
      <c r="B290" s="121">
        <v>0</v>
      </c>
    </row>
    <row r="291" spans="1:2" ht="12.75">
      <c r="A291" s="194" t="s">
        <v>30</v>
      </c>
      <c r="B291" s="121">
        <v>1</v>
      </c>
    </row>
    <row r="292" spans="1:2" ht="12.75">
      <c r="A292" s="194" t="s">
        <v>31</v>
      </c>
      <c r="B292" s="121">
        <f>B290^2-4*B291*B289</f>
        <v>0</v>
      </c>
    </row>
    <row r="293" spans="1:2" ht="12.75">
      <c r="A293" s="194" t="s">
        <v>74</v>
      </c>
      <c r="B293" s="123" t="str">
        <f>IF(B292=0,"Una raíz",(-B372+SQRT(B372^2-(4*B373*B371)))/(2*B373))</f>
        <v>Una raíz</v>
      </c>
    </row>
    <row r="294" spans="1:2" ht="12.75">
      <c r="A294" s="194" t="s">
        <v>75</v>
      </c>
      <c r="B294" s="122" t="str">
        <f>IF(B292=0,"Una raíz",(-B372-SQRT(B372^2-(4*B373*B371)))/(2*B373))</f>
        <v>Una raíz</v>
      </c>
    </row>
    <row r="295" spans="1:2" ht="12.75">
      <c r="A295" s="194" t="s">
        <v>3</v>
      </c>
      <c r="B295" s="121">
        <v>1</v>
      </c>
    </row>
    <row r="296" spans="1:2" ht="12.75">
      <c r="A296" s="126" t="s">
        <v>0</v>
      </c>
      <c r="B296" s="127" t="s">
        <v>1</v>
      </c>
    </row>
    <row r="297" spans="1:2" ht="12.75">
      <c r="A297" s="128">
        <v>-5</v>
      </c>
      <c r="B297" s="129">
        <f>$B$289+$B$290*A297+$B$291*A297^2</f>
        <v>25</v>
      </c>
    </row>
    <row r="298" spans="1:2" ht="12.75">
      <c r="A298" s="128">
        <f>A297+$B$295</f>
        <v>-4</v>
      </c>
      <c r="B298" s="129">
        <f aca="true" t="shared" si="20" ref="B298:B307">$B$289+$B$290*A298+$B$291*A298^2</f>
        <v>16</v>
      </c>
    </row>
    <row r="299" spans="1:2" ht="12.75">
      <c r="A299" s="128">
        <f aca="true" t="shared" si="21" ref="A299:A305">A298+$B$295</f>
        <v>-3</v>
      </c>
      <c r="B299" s="129">
        <f t="shared" si="20"/>
        <v>9</v>
      </c>
    </row>
    <row r="300" spans="1:2" ht="12.75">
      <c r="A300" s="128">
        <f t="shared" si="21"/>
        <v>-2</v>
      </c>
      <c r="B300" s="129">
        <f t="shared" si="20"/>
        <v>4</v>
      </c>
    </row>
    <row r="301" spans="1:2" ht="12.75">
      <c r="A301" s="128">
        <f t="shared" si="21"/>
        <v>-1</v>
      </c>
      <c r="B301" s="129">
        <f t="shared" si="20"/>
        <v>1</v>
      </c>
    </row>
    <row r="302" spans="1:2" ht="12.75">
      <c r="A302" s="128">
        <f t="shared" si="21"/>
        <v>0</v>
      </c>
      <c r="B302" s="129">
        <f t="shared" si="20"/>
        <v>0</v>
      </c>
    </row>
    <row r="303" spans="1:2" ht="12.75">
      <c r="A303" s="128">
        <f t="shared" si="21"/>
        <v>1</v>
      </c>
      <c r="B303" s="129">
        <f t="shared" si="20"/>
        <v>1</v>
      </c>
    </row>
    <row r="304" spans="1:2" ht="12.75">
      <c r="A304" s="128">
        <f t="shared" si="21"/>
        <v>2</v>
      </c>
      <c r="B304" s="129">
        <f t="shared" si="20"/>
        <v>4</v>
      </c>
    </row>
    <row r="305" spans="1:2" ht="12.75">
      <c r="A305" s="128">
        <f t="shared" si="21"/>
        <v>3</v>
      </c>
      <c r="B305" s="129">
        <f t="shared" si="20"/>
        <v>9</v>
      </c>
    </row>
    <row r="306" spans="1:2" ht="12.75">
      <c r="A306" s="128">
        <f>A305+$B$295</f>
        <v>4</v>
      </c>
      <c r="B306" s="129">
        <f t="shared" si="20"/>
        <v>16</v>
      </c>
    </row>
    <row r="307" spans="1:2" ht="12.75">
      <c r="A307" s="130">
        <f>A306+$B$295</f>
        <v>5</v>
      </c>
      <c r="B307" s="131">
        <f t="shared" si="20"/>
        <v>25</v>
      </c>
    </row>
    <row r="308" spans="1:2" ht="12.75">
      <c r="A308" s="2"/>
      <c r="B308" s="2"/>
    </row>
    <row r="309" spans="1:2" ht="12.75">
      <c r="A309" s="2"/>
      <c r="B309" s="2"/>
    </row>
    <row r="310" spans="1:2" ht="12.75">
      <c r="A310" s="2"/>
      <c r="B310" s="2"/>
    </row>
    <row r="312" spans="1:2" ht="12.75">
      <c r="A312" s="2" t="s">
        <v>69</v>
      </c>
      <c r="B312" s="2" t="s">
        <v>76</v>
      </c>
    </row>
    <row r="313" ht="12.75">
      <c r="A313" s="2" t="s">
        <v>26</v>
      </c>
    </row>
    <row r="315" spans="1:2" ht="12.75">
      <c r="A315" s="193" t="s">
        <v>28</v>
      </c>
      <c r="B315" s="124">
        <v>-2</v>
      </c>
    </row>
    <row r="316" spans="1:2" ht="12.75">
      <c r="A316" s="194" t="s">
        <v>29</v>
      </c>
      <c r="B316" s="125">
        <v>0</v>
      </c>
    </row>
    <row r="317" spans="1:2" ht="12.75">
      <c r="A317" s="194" t="s">
        <v>30</v>
      </c>
      <c r="B317" s="142">
        <v>1</v>
      </c>
    </row>
    <row r="318" spans="1:2" ht="12.75">
      <c r="A318" s="194" t="s">
        <v>31</v>
      </c>
      <c r="B318" s="125">
        <f>B316^2-4*B315*B317</f>
        <v>8</v>
      </c>
    </row>
    <row r="319" spans="1:2" ht="12.75">
      <c r="A319" s="194" t="s">
        <v>74</v>
      </c>
      <c r="B319" s="197">
        <f>(-B316-SQRT(B316^2-(4*B317*B315)))/(2*B317)</f>
        <v>-1.4142135623730951</v>
      </c>
    </row>
    <row r="320" spans="1:2" ht="12.75">
      <c r="A320" s="194" t="s">
        <v>75</v>
      </c>
      <c r="B320" s="197">
        <f>(-B316+SQRT(B316^2-(4*B317*B315)))/(2*B317)</f>
        <v>1.4142135623730951</v>
      </c>
    </row>
    <row r="321" spans="1:2" ht="12.75">
      <c r="A321" s="194" t="s">
        <v>3</v>
      </c>
      <c r="B321" s="125">
        <v>0.67</v>
      </c>
    </row>
    <row r="322" spans="1:2" ht="16.5" thickBot="1">
      <c r="A322" s="8" t="s">
        <v>0</v>
      </c>
      <c r="B322" s="9" t="s">
        <v>1</v>
      </c>
    </row>
    <row r="323" spans="1:2" ht="13.5" thickTop="1">
      <c r="A323" s="75">
        <v>-4</v>
      </c>
      <c r="B323" s="80">
        <f>$B$315+$B$316*A323+$B$317*A323^2</f>
        <v>14</v>
      </c>
    </row>
    <row r="324" spans="1:2" ht="12.75">
      <c r="A324" s="75">
        <f>A323+$B$321</f>
        <v>-3.33</v>
      </c>
      <c r="B324" s="80">
        <f aca="true" t="shared" si="22" ref="B324:B335">$B$315+$B$316*A324+$B$317*A324^2</f>
        <v>9.0889</v>
      </c>
    </row>
    <row r="325" spans="1:2" ht="12.75">
      <c r="A325" s="75">
        <f aca="true" t="shared" si="23" ref="A325:A335">A324+$B$321</f>
        <v>-2.66</v>
      </c>
      <c r="B325" s="80">
        <f t="shared" si="22"/>
        <v>5.0756000000000006</v>
      </c>
    </row>
    <row r="326" spans="1:2" ht="12.75">
      <c r="A326" s="75">
        <f t="shared" si="23"/>
        <v>-1.9900000000000002</v>
      </c>
      <c r="B326" s="80">
        <f t="shared" si="22"/>
        <v>1.960100000000001</v>
      </c>
    </row>
    <row r="327" spans="1:2" ht="12.75">
      <c r="A327" s="75">
        <f t="shared" si="23"/>
        <v>-1.3200000000000003</v>
      </c>
      <c r="B327" s="80">
        <f t="shared" si="22"/>
        <v>-0.25759999999999916</v>
      </c>
    </row>
    <row r="328" spans="1:2" ht="12.75">
      <c r="A328" s="75">
        <f t="shared" si="23"/>
        <v>-0.6500000000000002</v>
      </c>
      <c r="B328" s="80">
        <f t="shared" si="22"/>
        <v>-1.5774999999999997</v>
      </c>
    </row>
    <row r="329" spans="1:2" ht="12.75">
      <c r="A329" s="75">
        <f t="shared" si="23"/>
        <v>0.019999999999999796</v>
      </c>
      <c r="B329" s="80">
        <f t="shared" si="22"/>
        <v>-1.9996</v>
      </c>
    </row>
    <row r="330" spans="1:2" ht="12.75">
      <c r="A330" s="75">
        <f t="shared" si="23"/>
        <v>0.6899999999999998</v>
      </c>
      <c r="B330" s="80">
        <f t="shared" si="22"/>
        <v>-1.5239000000000003</v>
      </c>
    </row>
    <row r="331" spans="1:2" ht="12.75">
      <c r="A331" s="75">
        <f t="shared" si="23"/>
        <v>1.3599999999999999</v>
      </c>
      <c r="B331" s="80">
        <f t="shared" si="22"/>
        <v>-0.1504000000000003</v>
      </c>
    </row>
    <row r="332" spans="1:2" ht="12.75">
      <c r="A332" s="75">
        <f t="shared" si="23"/>
        <v>2.03</v>
      </c>
      <c r="B332" s="80">
        <f t="shared" si="22"/>
        <v>2.120899999999999</v>
      </c>
    </row>
    <row r="333" spans="1:2" ht="12.75">
      <c r="A333" s="75">
        <f t="shared" si="23"/>
        <v>2.6999999999999997</v>
      </c>
      <c r="B333" s="80">
        <f t="shared" si="22"/>
        <v>5.289999999999998</v>
      </c>
    </row>
    <row r="334" spans="1:2" ht="12.75">
      <c r="A334" s="75">
        <f t="shared" si="23"/>
        <v>3.3699999999999997</v>
      </c>
      <c r="B334" s="80">
        <f t="shared" si="22"/>
        <v>9.356899999999998</v>
      </c>
    </row>
    <row r="335" spans="1:2" ht="12.75">
      <c r="A335" s="76">
        <f t="shared" si="23"/>
        <v>4.04</v>
      </c>
      <c r="B335" s="81">
        <f t="shared" si="22"/>
        <v>14.3216</v>
      </c>
    </row>
    <row r="338" spans="1:2" ht="12.75">
      <c r="A338" s="2" t="s">
        <v>77</v>
      </c>
      <c r="B338" s="2" t="s">
        <v>82</v>
      </c>
    </row>
    <row r="339" ht="12.75">
      <c r="A339" s="2" t="s">
        <v>81</v>
      </c>
    </row>
    <row r="341" spans="1:2" ht="12.75">
      <c r="A341" s="193" t="s">
        <v>28</v>
      </c>
      <c r="B341" s="199">
        <v>1</v>
      </c>
    </row>
    <row r="342" spans="1:2" ht="12.75">
      <c r="A342" s="194" t="s">
        <v>29</v>
      </c>
      <c r="B342" s="200">
        <v>-4</v>
      </c>
    </row>
    <row r="343" spans="1:2" ht="12.75">
      <c r="A343" s="194" t="s">
        <v>30</v>
      </c>
      <c r="B343" s="201">
        <v>1</v>
      </c>
    </row>
    <row r="344" spans="1:2" ht="12.75">
      <c r="A344" s="194" t="s">
        <v>31</v>
      </c>
      <c r="B344" s="202">
        <f>B342^2-4*B341*B343</f>
        <v>12</v>
      </c>
    </row>
    <row r="345" spans="1:2" ht="12.75">
      <c r="A345" s="194" t="s">
        <v>79</v>
      </c>
      <c r="B345" s="203">
        <f>(-B342-SQRT(B342^2-(4*B343*B341)))/(2*B343)</f>
        <v>0.2679491924311228</v>
      </c>
    </row>
    <row r="346" spans="1:2" ht="12.75">
      <c r="A346" s="194" t="s">
        <v>80</v>
      </c>
      <c r="B346" s="204">
        <f>(-B342+SQRT(B342^2-(4*B343*B341)))/(2*B343)</f>
        <v>3.732050807568877</v>
      </c>
    </row>
    <row r="347" spans="1:2" ht="12.75">
      <c r="A347" s="198" t="s">
        <v>3</v>
      </c>
      <c r="B347" s="136">
        <v>1</v>
      </c>
    </row>
    <row r="348" spans="1:2" ht="16.5" thickBot="1">
      <c r="A348" s="8" t="s">
        <v>0</v>
      </c>
      <c r="B348" s="9" t="s">
        <v>1</v>
      </c>
    </row>
    <row r="349" spans="1:2" ht="13.5" thickTop="1">
      <c r="A349" s="75">
        <v>-4</v>
      </c>
      <c r="B349" s="137">
        <f>$B$341+$B$342*A349+$B$343*A349^2</f>
        <v>33</v>
      </c>
    </row>
    <row r="350" spans="1:2" ht="12.75">
      <c r="A350" s="75">
        <f>A349+$B$347</f>
        <v>-3</v>
      </c>
      <c r="B350" s="137">
        <f>$B$341+$B$342*A350+$B$343*A350^2</f>
        <v>22</v>
      </c>
    </row>
    <row r="351" spans="1:2" ht="12.75">
      <c r="A351" s="75">
        <f aca="true" t="shared" si="24" ref="A351:A361">A350+$B$347</f>
        <v>-2</v>
      </c>
      <c r="B351" s="137">
        <f aca="true" t="shared" si="25" ref="B351:B361">$B$341+$B$342*A351+$B$343*A351^2</f>
        <v>13</v>
      </c>
    </row>
    <row r="352" spans="1:2" ht="12.75">
      <c r="A352" s="75">
        <f t="shared" si="24"/>
        <v>-1</v>
      </c>
      <c r="B352" s="137">
        <f t="shared" si="25"/>
        <v>6</v>
      </c>
    </row>
    <row r="353" spans="1:2" ht="12.75">
      <c r="A353" s="75">
        <f t="shared" si="24"/>
        <v>0</v>
      </c>
      <c r="B353" s="137">
        <f t="shared" si="25"/>
        <v>1</v>
      </c>
    </row>
    <row r="354" spans="1:2" ht="12.75">
      <c r="A354" s="75">
        <f t="shared" si="24"/>
        <v>1</v>
      </c>
      <c r="B354" s="137">
        <f t="shared" si="25"/>
        <v>-2</v>
      </c>
    </row>
    <row r="355" spans="1:2" ht="12.75">
      <c r="A355" s="75">
        <f t="shared" si="24"/>
        <v>2</v>
      </c>
      <c r="B355" s="137">
        <f t="shared" si="25"/>
        <v>-3</v>
      </c>
    </row>
    <row r="356" spans="1:2" ht="12.75">
      <c r="A356" s="75">
        <f t="shared" si="24"/>
        <v>3</v>
      </c>
      <c r="B356" s="137">
        <f t="shared" si="25"/>
        <v>-2</v>
      </c>
    </row>
    <row r="357" spans="1:2" ht="12.75">
      <c r="A357" s="75">
        <f t="shared" si="24"/>
        <v>4</v>
      </c>
      <c r="B357" s="137">
        <f t="shared" si="25"/>
        <v>1</v>
      </c>
    </row>
    <row r="358" spans="1:2" ht="12.75">
      <c r="A358" s="75">
        <f t="shared" si="24"/>
        <v>5</v>
      </c>
      <c r="B358" s="137">
        <f t="shared" si="25"/>
        <v>6</v>
      </c>
    </row>
    <row r="359" spans="1:2" ht="12.75">
      <c r="A359" s="75">
        <f t="shared" si="24"/>
        <v>6</v>
      </c>
      <c r="B359" s="137">
        <f t="shared" si="25"/>
        <v>13</v>
      </c>
    </row>
    <row r="360" spans="1:2" ht="12.75">
      <c r="A360" s="75">
        <f t="shared" si="24"/>
        <v>7</v>
      </c>
      <c r="B360" s="137">
        <f t="shared" si="25"/>
        <v>22</v>
      </c>
    </row>
    <row r="361" spans="1:2" ht="12.75">
      <c r="A361" s="76">
        <f t="shared" si="24"/>
        <v>8</v>
      </c>
      <c r="B361" s="138">
        <f t="shared" si="25"/>
        <v>33</v>
      </c>
    </row>
    <row r="367" spans="1:2" ht="12.75">
      <c r="A367" s="2" t="s">
        <v>83</v>
      </c>
      <c r="B367" s="2" t="s">
        <v>70</v>
      </c>
    </row>
    <row r="368" ht="12.75">
      <c r="A368" s="2"/>
    </row>
    <row r="369" ht="12.75">
      <c r="A369" s="2" t="s">
        <v>78</v>
      </c>
    </row>
    <row r="371" spans="1:2" ht="12.75">
      <c r="A371" s="193" t="s">
        <v>28</v>
      </c>
      <c r="B371" s="124">
        <v>0</v>
      </c>
    </row>
    <row r="372" spans="1:2" ht="12.75">
      <c r="A372" s="194" t="s">
        <v>29</v>
      </c>
      <c r="B372" s="125">
        <v>1</v>
      </c>
    </row>
    <row r="373" spans="1:2" ht="12.75">
      <c r="A373" s="194" t="s">
        <v>30</v>
      </c>
      <c r="B373" s="121">
        <v>2</v>
      </c>
    </row>
    <row r="374" spans="1:2" ht="12.75">
      <c r="A374" s="194" t="s">
        <v>31</v>
      </c>
      <c r="B374" s="125">
        <f>B372^2-4*B371*B373</f>
        <v>1</v>
      </c>
    </row>
    <row r="375" spans="1:2" ht="12.75">
      <c r="A375" s="194" t="s">
        <v>74</v>
      </c>
      <c r="B375" s="197">
        <f>(-B372+SQRT(B372^2-(4*B373*B371)))/(2*B373)</f>
        <v>0</v>
      </c>
    </row>
    <row r="376" spans="1:2" ht="12.75">
      <c r="A376" s="194" t="s">
        <v>75</v>
      </c>
      <c r="B376" s="197">
        <f>(-B372-SQRT(B372^2-(4*B373*B371)))/(2*B373)</f>
        <v>-0.5</v>
      </c>
    </row>
    <row r="377" spans="1:2" ht="12.75">
      <c r="A377" s="194" t="s">
        <v>3</v>
      </c>
      <c r="B377" s="125">
        <v>0.5</v>
      </c>
    </row>
    <row r="378" spans="1:2" ht="16.5" thickBot="1">
      <c r="A378" s="8" t="s">
        <v>0</v>
      </c>
      <c r="B378" s="9" t="s">
        <v>1</v>
      </c>
    </row>
    <row r="379" spans="1:2" ht="13.5" thickTop="1">
      <c r="A379" s="5">
        <v>-3</v>
      </c>
      <c r="B379" s="132">
        <f>$B$3377+$B$372*A379+$B$373*A379^2</f>
        <v>15</v>
      </c>
    </row>
    <row r="380" spans="1:2" ht="12.75">
      <c r="A380" s="5">
        <f aca="true" t="shared" si="26" ref="A380:A391">A379+$B$377</f>
        <v>-2.5</v>
      </c>
      <c r="B380" s="132">
        <f aca="true" t="shared" si="27" ref="B380:B391">$B$371+$B$372*A380+$B$373*A380^2</f>
        <v>10</v>
      </c>
    </row>
    <row r="381" spans="1:2" ht="12.75">
      <c r="A381" s="5">
        <f t="shared" si="26"/>
        <v>-2</v>
      </c>
      <c r="B381" s="132">
        <f t="shared" si="27"/>
        <v>6</v>
      </c>
    </row>
    <row r="382" spans="1:2" ht="12.75">
      <c r="A382" s="5">
        <f t="shared" si="26"/>
        <v>-1.5</v>
      </c>
      <c r="B382" s="132">
        <f t="shared" si="27"/>
        <v>3</v>
      </c>
    </row>
    <row r="383" spans="1:2" ht="12.75">
      <c r="A383" s="5">
        <f t="shared" si="26"/>
        <v>-1</v>
      </c>
      <c r="B383" s="132">
        <f t="shared" si="27"/>
        <v>1</v>
      </c>
    </row>
    <row r="384" spans="1:2" ht="12.75">
      <c r="A384" s="5">
        <f t="shared" si="26"/>
        <v>-0.5</v>
      </c>
      <c r="B384" s="132">
        <f t="shared" si="27"/>
        <v>0</v>
      </c>
    </row>
    <row r="385" spans="1:2" ht="12.75">
      <c r="A385" s="5">
        <f t="shared" si="26"/>
        <v>0</v>
      </c>
      <c r="B385" s="132">
        <f t="shared" si="27"/>
        <v>0</v>
      </c>
    </row>
    <row r="386" spans="1:2" ht="12.75">
      <c r="A386" s="5">
        <f t="shared" si="26"/>
        <v>0.5</v>
      </c>
      <c r="B386" s="132">
        <f t="shared" si="27"/>
        <v>1</v>
      </c>
    </row>
    <row r="387" spans="1:2" ht="12.75">
      <c r="A387" s="5">
        <f t="shared" si="26"/>
        <v>1</v>
      </c>
      <c r="B387" s="132">
        <f t="shared" si="27"/>
        <v>3</v>
      </c>
    </row>
    <row r="388" spans="1:2" ht="12.75">
      <c r="A388" s="5">
        <f t="shared" si="26"/>
        <v>1.5</v>
      </c>
      <c r="B388" s="132">
        <f t="shared" si="27"/>
        <v>6</v>
      </c>
    </row>
    <row r="389" spans="1:2" ht="12.75">
      <c r="A389" s="5">
        <f t="shared" si="26"/>
        <v>2</v>
      </c>
      <c r="B389" s="132">
        <f t="shared" si="27"/>
        <v>10</v>
      </c>
    </row>
    <row r="390" spans="1:2" ht="12.75">
      <c r="A390" s="5">
        <f t="shared" si="26"/>
        <v>2.5</v>
      </c>
      <c r="B390" s="132">
        <f t="shared" si="27"/>
        <v>15</v>
      </c>
    </row>
    <row r="391" spans="1:2" ht="12.75">
      <c r="A391" s="6">
        <f t="shared" si="26"/>
        <v>3</v>
      </c>
      <c r="B391" s="133">
        <f t="shared" si="27"/>
        <v>21</v>
      </c>
    </row>
    <row r="395" spans="1:2" ht="12.75">
      <c r="A395" s="2" t="s">
        <v>84</v>
      </c>
      <c r="B395" s="2" t="s">
        <v>85</v>
      </c>
    </row>
    <row r="397" ht="12.75">
      <c r="A397" s="2" t="s">
        <v>81</v>
      </c>
    </row>
    <row r="399" spans="1:2" ht="12.75">
      <c r="A399" s="193" t="s">
        <v>28</v>
      </c>
      <c r="B399" s="207">
        <v>1</v>
      </c>
    </row>
    <row r="400" spans="1:2" ht="12.75">
      <c r="A400" s="194" t="s">
        <v>29</v>
      </c>
      <c r="B400" s="208">
        <v>2</v>
      </c>
    </row>
    <row r="401" spans="1:2" ht="12.75">
      <c r="A401" s="194" t="s">
        <v>30</v>
      </c>
      <c r="B401" s="209">
        <v>1</v>
      </c>
    </row>
    <row r="402" spans="1:2" ht="12.75">
      <c r="A402" s="194" t="s">
        <v>31</v>
      </c>
      <c r="B402" s="210">
        <f>B400^2-4*B399*B401</f>
        <v>0</v>
      </c>
    </row>
    <row r="403" spans="1:2" ht="12.75">
      <c r="A403" s="194" t="s">
        <v>79</v>
      </c>
      <c r="B403" s="211">
        <f>(-B400+SQRT(B400^2-(4*B401*B399)))/(2*B401)</f>
        <v>-1</v>
      </c>
    </row>
    <row r="404" spans="1:2" ht="12.75">
      <c r="A404" s="194" t="s">
        <v>80</v>
      </c>
      <c r="B404" s="206">
        <f>(-B400-SQRT(B400^2-(4*B401*B399)))/(2*B401)</f>
        <v>-1</v>
      </c>
    </row>
    <row r="405" spans="1:2" ht="12.75">
      <c r="A405" s="194" t="s">
        <v>3</v>
      </c>
      <c r="B405" s="205">
        <v>0.5</v>
      </c>
    </row>
    <row r="406" spans="1:2" ht="16.5" thickBot="1">
      <c r="A406" s="8" t="s">
        <v>0</v>
      </c>
      <c r="B406" s="9" t="s">
        <v>1</v>
      </c>
    </row>
    <row r="407" spans="1:2" ht="13.5" thickTop="1">
      <c r="A407" s="75">
        <v>-4</v>
      </c>
      <c r="B407" s="248">
        <f>$B$399+$B$400*A407+$B$401*A407^2</f>
        <v>9</v>
      </c>
    </row>
    <row r="408" spans="1:2" ht="12.75">
      <c r="A408" s="75">
        <f>A407+$B$405</f>
        <v>-3.5</v>
      </c>
      <c r="B408" s="248">
        <f>$B$399+$B$400*A408+$B$401*A408^2</f>
        <v>6.25</v>
      </c>
    </row>
    <row r="409" spans="1:2" ht="12.75">
      <c r="A409" s="75">
        <f aca="true" t="shared" si="28" ref="A409:A419">A408+$B$405</f>
        <v>-3</v>
      </c>
      <c r="B409" s="248">
        <f aca="true" t="shared" si="29" ref="B409:B419">$B$399+$B$400*A409+$B$401*A409^2</f>
        <v>4</v>
      </c>
    </row>
    <row r="410" spans="1:2" ht="12.75">
      <c r="A410" s="75">
        <f t="shared" si="28"/>
        <v>-2.5</v>
      </c>
      <c r="B410" s="248">
        <f t="shared" si="29"/>
        <v>2.25</v>
      </c>
    </row>
    <row r="411" spans="1:2" ht="12.75">
      <c r="A411" s="75">
        <f t="shared" si="28"/>
        <v>-2</v>
      </c>
      <c r="B411" s="248">
        <f t="shared" si="29"/>
        <v>1</v>
      </c>
    </row>
    <row r="412" spans="1:2" ht="12.75">
      <c r="A412" s="75">
        <f t="shared" si="28"/>
        <v>-1.5</v>
      </c>
      <c r="B412" s="248">
        <f t="shared" si="29"/>
        <v>0.25</v>
      </c>
    </row>
    <row r="413" spans="1:2" ht="12.75">
      <c r="A413" s="75">
        <f t="shared" si="28"/>
        <v>-1</v>
      </c>
      <c r="B413" s="248">
        <f t="shared" si="29"/>
        <v>0</v>
      </c>
    </row>
    <row r="414" spans="1:2" ht="12.75">
      <c r="A414" s="75">
        <f t="shared" si="28"/>
        <v>-0.5</v>
      </c>
      <c r="B414" s="248">
        <f t="shared" si="29"/>
        <v>0.25</v>
      </c>
    </row>
    <row r="415" spans="1:2" ht="12.75">
      <c r="A415" s="75">
        <f t="shared" si="28"/>
        <v>0</v>
      </c>
      <c r="B415" s="248">
        <f t="shared" si="29"/>
        <v>1</v>
      </c>
    </row>
    <row r="416" spans="1:2" ht="12.75">
      <c r="A416" s="75">
        <f t="shared" si="28"/>
        <v>0.5</v>
      </c>
      <c r="B416" s="248">
        <f t="shared" si="29"/>
        <v>2.25</v>
      </c>
    </row>
    <row r="417" spans="1:2" ht="12.75">
      <c r="A417" s="75">
        <f t="shared" si="28"/>
        <v>1</v>
      </c>
      <c r="B417" s="248">
        <f t="shared" si="29"/>
        <v>4</v>
      </c>
    </row>
    <row r="418" spans="1:2" ht="12.75">
      <c r="A418" s="75">
        <f t="shared" si="28"/>
        <v>1.5</v>
      </c>
      <c r="B418" s="248">
        <f t="shared" si="29"/>
        <v>6.25</v>
      </c>
    </row>
    <row r="419" spans="1:2" ht="12.75">
      <c r="A419" s="76">
        <f t="shared" si="28"/>
        <v>2</v>
      </c>
      <c r="B419" s="249">
        <f t="shared" si="29"/>
        <v>9</v>
      </c>
    </row>
    <row r="423" spans="1:2" ht="12.75">
      <c r="A423" s="2" t="s">
        <v>86</v>
      </c>
      <c r="B423" s="2" t="s">
        <v>87</v>
      </c>
    </row>
    <row r="424" spans="1:2" ht="12.75">
      <c r="A424" s="2"/>
      <c r="B424" s="2"/>
    </row>
    <row r="425" spans="1:2" ht="12.75">
      <c r="A425" s="2" t="s">
        <v>81</v>
      </c>
      <c r="B425" s="2"/>
    </row>
    <row r="427" spans="1:2" ht="12.75">
      <c r="A427" s="193" t="s">
        <v>28</v>
      </c>
      <c r="B427" s="212">
        <v>5</v>
      </c>
    </row>
    <row r="428" spans="1:2" ht="12.75">
      <c r="A428" s="194" t="s">
        <v>29</v>
      </c>
      <c r="B428" s="213">
        <v>-2</v>
      </c>
    </row>
    <row r="429" spans="1:2" ht="12.75">
      <c r="A429" s="194" t="s">
        <v>30</v>
      </c>
      <c r="B429" s="214">
        <v>-3</v>
      </c>
    </row>
    <row r="430" spans="1:2" ht="12.75">
      <c r="A430" s="194" t="s">
        <v>31</v>
      </c>
      <c r="B430" s="215">
        <f>B428^2-4*B427*B429</f>
        <v>64</v>
      </c>
    </row>
    <row r="431" spans="1:2" ht="12.75">
      <c r="A431" s="194" t="s">
        <v>79</v>
      </c>
      <c r="B431" s="204">
        <f>(-B428+SQRT(B428^2-(4*B429*B427)))/(2*B429)</f>
        <v>-1.6666666666666667</v>
      </c>
    </row>
    <row r="432" spans="1:2" ht="12.75">
      <c r="A432" s="194" t="s">
        <v>80</v>
      </c>
      <c r="B432" s="197">
        <f>(-B428-SQRT(B428^2-(4*B429*B427)))/(2*B429)</f>
        <v>1</v>
      </c>
    </row>
    <row r="433" spans="1:2" ht="12.75">
      <c r="A433" s="194" t="s">
        <v>3</v>
      </c>
      <c r="B433" s="125">
        <v>0.5</v>
      </c>
    </row>
    <row r="434" spans="1:2" ht="16.5" thickBot="1">
      <c r="A434" s="8" t="s">
        <v>0</v>
      </c>
      <c r="B434" s="9" t="s">
        <v>1</v>
      </c>
    </row>
    <row r="435" spans="1:2" ht="13.5" thickTop="1">
      <c r="A435" s="75">
        <v>-3</v>
      </c>
      <c r="B435" s="140">
        <f>$B$427+$B$428*A435+$B$429*A435^2</f>
        <v>-16</v>
      </c>
    </row>
    <row r="436" spans="1:2" ht="12.75">
      <c r="A436" s="75">
        <f>A435+$B$433</f>
        <v>-2.5</v>
      </c>
      <c r="B436" s="140">
        <f>$B$427+$B$428*A436+$B$429*A436^2</f>
        <v>-8.75</v>
      </c>
    </row>
    <row r="437" spans="1:2" ht="12.75">
      <c r="A437" s="75">
        <f aca="true" t="shared" si="30" ref="A437:A447">A436+$B$433</f>
        <v>-2</v>
      </c>
      <c r="B437" s="140">
        <f aca="true" t="shared" si="31" ref="B437:B447">$B$427+$B$428*A437+$B$429*A437^2</f>
        <v>-3</v>
      </c>
    </row>
    <row r="438" spans="1:2" ht="12.75">
      <c r="A438" s="75">
        <f t="shared" si="30"/>
        <v>-1.5</v>
      </c>
      <c r="B438" s="140">
        <f t="shared" si="31"/>
        <v>1.25</v>
      </c>
    </row>
    <row r="439" spans="1:2" ht="12.75">
      <c r="A439" s="75">
        <f t="shared" si="30"/>
        <v>-1</v>
      </c>
      <c r="B439" s="140">
        <f t="shared" si="31"/>
        <v>4</v>
      </c>
    </row>
    <row r="440" spans="1:2" ht="12.75">
      <c r="A440" s="75">
        <f t="shared" si="30"/>
        <v>-0.5</v>
      </c>
      <c r="B440" s="140">
        <f t="shared" si="31"/>
        <v>5.25</v>
      </c>
    </row>
    <row r="441" spans="1:2" ht="12.75">
      <c r="A441" s="75">
        <f t="shared" si="30"/>
        <v>0</v>
      </c>
      <c r="B441" s="140">
        <f t="shared" si="31"/>
        <v>5</v>
      </c>
    </row>
    <row r="442" spans="1:2" ht="12.75">
      <c r="A442" s="75">
        <f t="shared" si="30"/>
        <v>0.5</v>
      </c>
      <c r="B442" s="140">
        <f t="shared" si="31"/>
        <v>3.25</v>
      </c>
    </row>
    <row r="443" spans="1:2" ht="12.75">
      <c r="A443" s="75">
        <f t="shared" si="30"/>
        <v>1</v>
      </c>
      <c r="B443" s="140">
        <f t="shared" si="31"/>
        <v>0</v>
      </c>
    </row>
    <row r="444" spans="1:2" ht="12.75">
      <c r="A444" s="75">
        <f t="shared" si="30"/>
        <v>1.5</v>
      </c>
      <c r="B444" s="140">
        <f t="shared" si="31"/>
        <v>-4.75</v>
      </c>
    </row>
    <row r="445" spans="1:2" ht="12.75">
      <c r="A445" s="75">
        <f t="shared" si="30"/>
        <v>2</v>
      </c>
      <c r="B445" s="140">
        <f t="shared" si="31"/>
        <v>-11</v>
      </c>
    </row>
    <row r="446" spans="1:2" ht="12.75">
      <c r="A446" s="75">
        <f t="shared" si="30"/>
        <v>2.5</v>
      </c>
      <c r="B446" s="140">
        <f t="shared" si="31"/>
        <v>-18.75</v>
      </c>
    </row>
    <row r="447" spans="1:2" ht="12.75">
      <c r="A447" s="76">
        <f t="shared" si="30"/>
        <v>3</v>
      </c>
      <c r="B447" s="141">
        <f t="shared" si="31"/>
        <v>-28</v>
      </c>
    </row>
    <row r="448" spans="1:3" ht="12.75">
      <c r="A448" s="101"/>
      <c r="B448" s="36"/>
      <c r="C448" s="139"/>
    </row>
    <row r="449" spans="1:3" ht="12.75">
      <c r="A449" s="101"/>
      <c r="B449" s="36"/>
      <c r="C449" s="139"/>
    </row>
    <row r="450" spans="1:3" ht="12.75">
      <c r="A450" s="143" t="s">
        <v>40</v>
      </c>
      <c r="B450" s="144" t="s">
        <v>88</v>
      </c>
      <c r="C450" s="139"/>
    </row>
    <row r="451" spans="1:3" ht="12.75">
      <c r="A451" s="101"/>
      <c r="B451" s="36"/>
      <c r="C451" s="139"/>
    </row>
    <row r="452" spans="1:10" ht="12.75">
      <c r="A452" s="142" t="s">
        <v>81</v>
      </c>
      <c r="B452" s="7"/>
      <c r="J452" s="10"/>
    </row>
    <row r="453" spans="1:10" ht="12.75">
      <c r="A453" s="7"/>
      <c r="B453" s="7"/>
      <c r="J453" s="10"/>
    </row>
    <row r="454" spans="1:10" ht="12.75">
      <c r="A454" s="193" t="s">
        <v>28</v>
      </c>
      <c r="B454" s="216">
        <v>3</v>
      </c>
      <c r="J454" s="10"/>
    </row>
    <row r="455" spans="1:10" ht="12.75">
      <c r="A455" s="194" t="s">
        <v>29</v>
      </c>
      <c r="B455" s="202">
        <v>2</v>
      </c>
      <c r="J455" s="10"/>
    </row>
    <row r="456" spans="1:10" ht="12.75">
      <c r="A456" s="194" t="s">
        <v>30</v>
      </c>
      <c r="B456" s="217">
        <v>2</v>
      </c>
      <c r="J456" s="10"/>
    </row>
    <row r="457" spans="1:10" ht="12.75">
      <c r="A457" s="194" t="s">
        <v>31</v>
      </c>
      <c r="B457" s="215">
        <f>B455^2-4*B454*B456</f>
        <v>-20</v>
      </c>
      <c r="J457" s="10"/>
    </row>
    <row r="458" spans="1:10" ht="12.75">
      <c r="A458" s="194" t="s">
        <v>79</v>
      </c>
      <c r="B458" s="218" t="str">
        <f>IF(B457&lt;0,"   Imaginaria",(-B455+SQRT(ABS(B455^2-(4*B456*B454))))/(2*B456))</f>
        <v>   Imaginaria</v>
      </c>
      <c r="C458" s="10"/>
      <c r="J458" s="10"/>
    </row>
    <row r="459" spans="1:10" ht="12.75">
      <c r="A459" s="194" t="s">
        <v>80</v>
      </c>
      <c r="B459" s="219" t="str">
        <f>IF(B457&lt;0,"   Imaginaria",(-B455+SQRT(ABS(B455^2-(4*B456*B454))))/(2*B456))</f>
        <v>   Imaginaria</v>
      </c>
      <c r="C459" s="10"/>
      <c r="J459" s="10"/>
    </row>
    <row r="460" spans="1:2" ht="12.75">
      <c r="A460" s="198" t="s">
        <v>3</v>
      </c>
      <c r="B460" s="136">
        <v>0.5</v>
      </c>
    </row>
    <row r="461" spans="1:2" ht="16.5" thickBot="1">
      <c r="A461" s="8" t="s">
        <v>0</v>
      </c>
      <c r="B461" s="9" t="s">
        <v>1</v>
      </c>
    </row>
    <row r="462" spans="1:2" ht="13.5" thickTop="1">
      <c r="A462" s="75">
        <v>-3</v>
      </c>
      <c r="B462" s="145">
        <f>$B$454+$B$455*A462+$B$456*A462^2</f>
        <v>15</v>
      </c>
    </row>
    <row r="463" spans="1:2" ht="12.75">
      <c r="A463" s="75">
        <f>A462+$B$460</f>
        <v>-2.5</v>
      </c>
      <c r="B463" s="145">
        <f>$B$454+$B$455*A463+$B$456*A463^2</f>
        <v>10.5</v>
      </c>
    </row>
    <row r="464" spans="1:2" ht="12.75">
      <c r="A464" s="75">
        <f aca="true" t="shared" si="32" ref="A464:A474">A463+$B$460</f>
        <v>-2</v>
      </c>
      <c r="B464" s="145">
        <f aca="true" t="shared" si="33" ref="B464:B474">$B$454+$B$455*A464+$B$456*A464^2</f>
        <v>7</v>
      </c>
    </row>
    <row r="465" spans="1:2" ht="12.75">
      <c r="A465" s="75">
        <f t="shared" si="32"/>
        <v>-1.5</v>
      </c>
      <c r="B465" s="145">
        <f t="shared" si="33"/>
        <v>4.5</v>
      </c>
    </row>
    <row r="466" spans="1:2" ht="12.75">
      <c r="A466" s="75">
        <f t="shared" si="32"/>
        <v>-1</v>
      </c>
      <c r="B466" s="145">
        <f t="shared" si="33"/>
        <v>3</v>
      </c>
    </row>
    <row r="467" spans="1:2" ht="12.75">
      <c r="A467" s="75">
        <f t="shared" si="32"/>
        <v>-0.5</v>
      </c>
      <c r="B467" s="145">
        <f t="shared" si="33"/>
        <v>2.5</v>
      </c>
    </row>
    <row r="468" spans="1:2" ht="12.75">
      <c r="A468" s="75">
        <f t="shared" si="32"/>
        <v>0</v>
      </c>
      <c r="B468" s="145">
        <f t="shared" si="33"/>
        <v>3</v>
      </c>
    </row>
    <row r="469" spans="1:2" ht="12.75">
      <c r="A469" s="75">
        <f t="shared" si="32"/>
        <v>0.5</v>
      </c>
      <c r="B469" s="145">
        <f t="shared" si="33"/>
        <v>4.5</v>
      </c>
    </row>
    <row r="470" spans="1:2" ht="12.75">
      <c r="A470" s="75">
        <f t="shared" si="32"/>
        <v>1</v>
      </c>
      <c r="B470" s="145">
        <f t="shared" si="33"/>
        <v>7</v>
      </c>
    </row>
    <row r="471" spans="1:2" ht="12.75">
      <c r="A471" s="75">
        <f t="shared" si="32"/>
        <v>1.5</v>
      </c>
      <c r="B471" s="145">
        <f t="shared" si="33"/>
        <v>10.5</v>
      </c>
    </row>
    <row r="472" spans="1:2" ht="12.75">
      <c r="A472" s="75">
        <f t="shared" si="32"/>
        <v>2</v>
      </c>
      <c r="B472" s="145">
        <f t="shared" si="33"/>
        <v>15</v>
      </c>
    </row>
    <row r="473" spans="1:2" ht="12.75">
      <c r="A473" s="75">
        <f t="shared" si="32"/>
        <v>2.5</v>
      </c>
      <c r="B473" s="145">
        <f t="shared" si="33"/>
        <v>20.5</v>
      </c>
    </row>
    <row r="474" spans="1:2" ht="12.75">
      <c r="A474" s="76">
        <f t="shared" si="32"/>
        <v>3</v>
      </c>
      <c r="B474" s="146">
        <f t="shared" si="33"/>
        <v>27</v>
      </c>
    </row>
    <row r="478" spans="1:2" ht="12.75">
      <c r="A478" s="242">
        <v>1.2</v>
      </c>
      <c r="B478" s="2" t="s">
        <v>150</v>
      </c>
    </row>
    <row r="479" ht="12.75">
      <c r="A479" t="s">
        <v>27</v>
      </c>
    </row>
    <row r="481" spans="1:20" ht="16.5" thickBot="1">
      <c r="A481" s="8" t="s">
        <v>61</v>
      </c>
      <c r="B481" s="9" t="s">
        <v>62</v>
      </c>
      <c r="M481" s="7"/>
      <c r="N481" s="7"/>
      <c r="O481" s="7"/>
      <c r="P481" s="7"/>
      <c r="Q481" s="7"/>
      <c r="R481" s="7"/>
      <c r="S481" s="7"/>
      <c r="T481" s="7"/>
    </row>
    <row r="482" spans="1:20" ht="13.5" thickTop="1">
      <c r="A482" s="75">
        <f>B435</f>
        <v>-16</v>
      </c>
      <c r="B482" s="80">
        <f>A435</f>
        <v>-3</v>
      </c>
      <c r="C482" s="1"/>
      <c r="I482" s="1"/>
      <c r="J482" s="1"/>
      <c r="K482" s="117"/>
      <c r="M482" s="7"/>
      <c r="N482" s="7"/>
      <c r="O482" s="7"/>
      <c r="P482" s="7"/>
      <c r="Q482" s="7"/>
      <c r="R482" s="7"/>
      <c r="S482" s="7"/>
      <c r="T482" s="7"/>
    </row>
    <row r="483" spans="1:20" ht="12.75">
      <c r="A483" s="75">
        <f aca="true" t="shared" si="34" ref="A483:A492">B436</f>
        <v>-8.75</v>
      </c>
      <c r="B483" s="80">
        <f aca="true" t="shared" si="35" ref="B483:B492">A436</f>
        <v>-2.5</v>
      </c>
      <c r="C483" s="1"/>
      <c r="I483" s="1"/>
      <c r="J483" s="1"/>
      <c r="K483" s="117"/>
      <c r="M483" s="119"/>
      <c r="N483" s="119"/>
      <c r="O483" s="7"/>
      <c r="P483" s="7"/>
      <c r="Q483" s="7"/>
      <c r="R483" s="7"/>
      <c r="S483" s="7"/>
      <c r="T483" s="7"/>
    </row>
    <row r="484" spans="1:20" ht="12.75">
      <c r="A484" s="75">
        <f t="shared" si="34"/>
        <v>-3</v>
      </c>
      <c r="B484" s="80">
        <f t="shared" si="35"/>
        <v>-2</v>
      </c>
      <c r="C484" s="1"/>
      <c r="I484" s="1"/>
      <c r="J484" s="1"/>
      <c r="K484" s="117"/>
      <c r="M484" s="118"/>
      <c r="N484" s="118"/>
      <c r="O484" s="7"/>
      <c r="P484" s="7"/>
      <c r="Q484" s="7"/>
      <c r="R484" s="7"/>
      <c r="S484" s="7"/>
      <c r="T484" s="7"/>
    </row>
    <row r="485" spans="1:20" ht="12.75">
      <c r="A485" s="75">
        <f t="shared" si="34"/>
        <v>1.25</v>
      </c>
      <c r="B485" s="80">
        <f t="shared" si="35"/>
        <v>-1.5</v>
      </c>
      <c r="C485" s="1"/>
      <c r="I485" s="1"/>
      <c r="J485" s="1"/>
      <c r="K485" s="117"/>
      <c r="M485" s="118"/>
      <c r="N485" s="118"/>
      <c r="O485" s="7"/>
      <c r="P485" s="7"/>
      <c r="Q485" s="7"/>
      <c r="R485" s="7"/>
      <c r="S485" s="7"/>
      <c r="T485" s="7"/>
    </row>
    <row r="486" spans="1:20" ht="12.75">
      <c r="A486" s="75">
        <f t="shared" si="34"/>
        <v>4</v>
      </c>
      <c r="B486" s="80">
        <f t="shared" si="35"/>
        <v>-1</v>
      </c>
      <c r="C486" s="1"/>
      <c r="I486" s="1"/>
      <c r="J486" s="1"/>
      <c r="K486" s="117"/>
      <c r="M486" s="118"/>
      <c r="N486" s="118"/>
      <c r="O486" s="7"/>
      <c r="P486" s="7"/>
      <c r="Q486" s="7"/>
      <c r="R486" s="7"/>
      <c r="S486" s="7"/>
      <c r="T486" s="7"/>
    </row>
    <row r="487" spans="1:20" ht="12.75">
      <c r="A487" s="75">
        <f t="shared" si="34"/>
        <v>5.25</v>
      </c>
      <c r="B487" s="80">
        <f t="shared" si="35"/>
        <v>-0.5</v>
      </c>
      <c r="C487" s="1"/>
      <c r="I487" s="1"/>
      <c r="J487" s="1"/>
      <c r="K487" s="117"/>
      <c r="M487" s="118"/>
      <c r="N487" s="118"/>
      <c r="O487" s="7"/>
      <c r="P487" s="7"/>
      <c r="Q487" s="7"/>
      <c r="R487" s="7"/>
      <c r="S487" s="7"/>
      <c r="T487" s="7"/>
    </row>
    <row r="488" spans="1:20" ht="12.75">
      <c r="A488" s="75">
        <f t="shared" si="34"/>
        <v>5</v>
      </c>
      <c r="B488" s="80">
        <f t="shared" si="35"/>
        <v>0</v>
      </c>
      <c r="C488" s="1"/>
      <c r="I488" s="1"/>
      <c r="J488" s="1"/>
      <c r="K488" s="117"/>
      <c r="M488" s="118"/>
      <c r="N488" s="118"/>
      <c r="O488" s="7"/>
      <c r="P488" s="7"/>
      <c r="Q488" s="7"/>
      <c r="R488" s="7"/>
      <c r="S488" s="7"/>
      <c r="T488" s="7"/>
    </row>
    <row r="489" spans="1:20" ht="12.75">
      <c r="A489" s="75">
        <f t="shared" si="34"/>
        <v>3.25</v>
      </c>
      <c r="B489" s="80">
        <f t="shared" si="35"/>
        <v>0.5</v>
      </c>
      <c r="C489" s="1"/>
      <c r="I489" s="1"/>
      <c r="J489" s="1"/>
      <c r="K489" s="117"/>
      <c r="M489" s="7"/>
      <c r="N489" s="7"/>
      <c r="O489" s="7"/>
      <c r="P489" s="7"/>
      <c r="Q489" s="7"/>
      <c r="R489" s="7"/>
      <c r="S489" s="7"/>
      <c r="T489" s="7"/>
    </row>
    <row r="490" spans="1:20" ht="12.75">
      <c r="A490" s="75">
        <f t="shared" si="34"/>
        <v>0</v>
      </c>
      <c r="B490" s="80">
        <f t="shared" si="35"/>
        <v>1</v>
      </c>
      <c r="C490" s="1"/>
      <c r="I490" s="1"/>
      <c r="J490" s="1"/>
      <c r="K490" s="117"/>
      <c r="M490" s="7"/>
      <c r="N490" s="7"/>
      <c r="O490" s="7"/>
      <c r="P490" s="7"/>
      <c r="Q490" s="7"/>
      <c r="R490" s="7"/>
      <c r="S490" s="7"/>
      <c r="T490" s="7"/>
    </row>
    <row r="491" spans="1:20" ht="12.75">
      <c r="A491" s="75">
        <f t="shared" si="34"/>
        <v>-4.75</v>
      </c>
      <c r="B491" s="80">
        <f t="shared" si="35"/>
        <v>1.5</v>
      </c>
      <c r="C491" s="1"/>
      <c r="I491" s="1"/>
      <c r="J491" s="1"/>
      <c r="K491" s="117"/>
      <c r="M491" s="120"/>
      <c r="N491" s="120"/>
      <c r="O491" s="120"/>
      <c r="P491" s="120"/>
      <c r="Q491" s="120"/>
      <c r="R491" s="120"/>
      <c r="S491" s="7"/>
      <c r="T491" s="7"/>
    </row>
    <row r="492" spans="1:20" ht="12.75">
      <c r="A492" s="76">
        <f t="shared" si="34"/>
        <v>-11</v>
      </c>
      <c r="B492" s="81">
        <f t="shared" si="35"/>
        <v>2</v>
      </c>
      <c r="C492" s="1"/>
      <c r="I492" s="1"/>
      <c r="J492" s="1"/>
      <c r="K492" s="117"/>
      <c r="M492" s="118"/>
      <c r="N492" s="118"/>
      <c r="O492" s="118"/>
      <c r="P492" s="118"/>
      <c r="Q492" s="118"/>
      <c r="R492" s="118"/>
      <c r="S492" s="7"/>
      <c r="T492" s="7"/>
    </row>
    <row r="493" spans="1:20" ht="12.75">
      <c r="A493" s="66"/>
      <c r="B493" s="103"/>
      <c r="I493" s="1"/>
      <c r="J493" s="1"/>
      <c r="K493" s="117"/>
      <c r="M493" s="118"/>
      <c r="N493" s="118"/>
      <c r="O493" s="118"/>
      <c r="P493" s="118"/>
      <c r="Q493" s="118"/>
      <c r="R493" s="118"/>
      <c r="S493" s="7"/>
      <c r="T493" s="7"/>
    </row>
    <row r="494" spans="1:20" ht="12.75">
      <c r="A494" s="66"/>
      <c r="B494" s="103"/>
      <c r="I494" s="1"/>
      <c r="J494" s="1"/>
      <c r="K494" s="117"/>
      <c r="M494" s="118"/>
      <c r="N494" s="118"/>
      <c r="O494" s="118"/>
      <c r="P494" s="118"/>
      <c r="Q494" s="118"/>
      <c r="R494" s="118"/>
      <c r="S494" s="7"/>
      <c r="T494" s="7"/>
    </row>
    <row r="495" spans="1:20" ht="12.75">
      <c r="A495" s="7"/>
      <c r="B495" s="134"/>
      <c r="K495" s="117"/>
      <c r="M495" s="7"/>
      <c r="N495" s="7"/>
      <c r="O495" s="7"/>
      <c r="P495" s="7"/>
      <c r="Q495" s="7"/>
      <c r="R495" s="7"/>
      <c r="S495" s="7"/>
      <c r="T495" s="7"/>
    </row>
    <row r="496" spans="1:20" ht="12.75">
      <c r="A496" s="7"/>
      <c r="B496" s="134"/>
      <c r="K496" s="117"/>
      <c r="M496" s="7"/>
      <c r="N496" s="7"/>
      <c r="O496" s="7"/>
      <c r="P496" s="7"/>
      <c r="Q496" s="7"/>
      <c r="R496" s="7"/>
      <c r="S496" s="7"/>
      <c r="T496" s="7"/>
    </row>
    <row r="497" spans="1:3" ht="12.75">
      <c r="A497" s="102"/>
      <c r="B497" s="102"/>
      <c r="C497" s="102"/>
    </row>
    <row r="499" spans="1:2" ht="12.75">
      <c r="A499" s="2" t="s">
        <v>152</v>
      </c>
      <c r="B499" s="2" t="s">
        <v>33</v>
      </c>
    </row>
    <row r="500" ht="12.75">
      <c r="A500" s="2"/>
    </row>
    <row r="501" ht="12.75">
      <c r="A501" s="2" t="s">
        <v>161</v>
      </c>
    </row>
    <row r="504" spans="1:3" ht="12.75">
      <c r="A504" s="176" t="s">
        <v>32</v>
      </c>
      <c r="B504" s="193">
        <v>1</v>
      </c>
      <c r="C504" s="7"/>
    </row>
    <row r="505" spans="1:3" ht="12.75">
      <c r="A505" s="157" t="s">
        <v>63</v>
      </c>
      <c r="B505" s="222" t="s">
        <v>0</v>
      </c>
      <c r="C505" s="7"/>
    </row>
    <row r="506" spans="1:3" ht="12.75">
      <c r="A506" s="157" t="s">
        <v>10</v>
      </c>
      <c r="B506" s="194">
        <v>2</v>
      </c>
      <c r="C506" s="7"/>
    </row>
    <row r="507" spans="1:3" ht="16.5" thickBot="1">
      <c r="A507" s="8" t="s">
        <v>0</v>
      </c>
      <c r="B507" s="9" t="s">
        <v>1</v>
      </c>
      <c r="C507" s="7"/>
    </row>
    <row r="508" spans="1:3" ht="13.5" thickTop="1">
      <c r="A508" s="13">
        <f>A509-$B$506</f>
        <v>-18</v>
      </c>
      <c r="B508" s="80">
        <f>IF(A508=0,"",1/A508)</f>
        <v>-0.05555555555555555</v>
      </c>
      <c r="C508" s="7"/>
    </row>
    <row r="509" spans="1:3" ht="12.75">
      <c r="A509" s="13">
        <f aca="true" t="shared" si="36" ref="A509:A515">A510-$B$506</f>
        <v>-16</v>
      </c>
      <c r="B509" s="80">
        <f>IF(A509=0,"",1/A509)</f>
        <v>-0.0625</v>
      </c>
      <c r="C509" s="7"/>
    </row>
    <row r="510" spans="1:3" ht="12.75">
      <c r="A510" s="13">
        <f t="shared" si="36"/>
        <v>-14</v>
      </c>
      <c r="B510" s="80">
        <f aca="true" t="shared" si="37" ref="B510:B526">IF(A510=0,"",1/A510)</f>
        <v>-0.07142857142857142</v>
      </c>
      <c r="C510" s="7"/>
    </row>
    <row r="511" spans="1:3" ht="12.75">
      <c r="A511" s="13">
        <f t="shared" si="36"/>
        <v>-12</v>
      </c>
      <c r="B511" s="80">
        <f t="shared" si="37"/>
        <v>-0.08333333333333333</v>
      </c>
      <c r="C511" s="7"/>
    </row>
    <row r="512" spans="1:3" ht="12.75">
      <c r="A512" s="13">
        <f t="shared" si="36"/>
        <v>-10</v>
      </c>
      <c r="B512" s="80">
        <f t="shared" si="37"/>
        <v>-0.1</v>
      </c>
      <c r="C512" s="7"/>
    </row>
    <row r="513" spans="1:3" ht="12.75">
      <c r="A513" s="13">
        <f t="shared" si="36"/>
        <v>-8</v>
      </c>
      <c r="B513" s="80">
        <f t="shared" si="37"/>
        <v>-0.125</v>
      </c>
      <c r="C513" s="7"/>
    </row>
    <row r="514" spans="1:3" ht="12.75">
      <c r="A514" s="13">
        <f t="shared" si="36"/>
        <v>-6</v>
      </c>
      <c r="B514" s="80">
        <f t="shared" si="37"/>
        <v>-0.16666666666666666</v>
      </c>
      <c r="C514" s="7"/>
    </row>
    <row r="515" spans="1:3" ht="12.75">
      <c r="A515" s="13">
        <f t="shared" si="36"/>
        <v>-4</v>
      </c>
      <c r="B515" s="80">
        <f t="shared" si="37"/>
        <v>-0.25</v>
      </c>
      <c r="C515" s="7"/>
    </row>
    <row r="516" spans="1:3" ht="12.75">
      <c r="A516" s="13">
        <f>A517-$B$506</f>
        <v>-2</v>
      </c>
      <c r="B516" s="80">
        <f t="shared" si="37"/>
        <v>-0.5</v>
      </c>
      <c r="C516" s="7"/>
    </row>
    <row r="517" spans="1:3" ht="12.75">
      <c r="A517" s="13">
        <v>0</v>
      </c>
      <c r="B517" s="80">
        <v>0</v>
      </c>
      <c r="C517" s="7"/>
    </row>
    <row r="518" spans="1:3" ht="12.75">
      <c r="A518" s="13">
        <f>A517+$B$506</f>
        <v>2</v>
      </c>
      <c r="B518" s="80">
        <f t="shared" si="37"/>
        <v>0.5</v>
      </c>
      <c r="C518" s="7"/>
    </row>
    <row r="519" spans="1:3" ht="12.75">
      <c r="A519" s="13">
        <f aca="true" t="shared" si="38" ref="A519:A526">A518+$B$506</f>
        <v>4</v>
      </c>
      <c r="B519" s="80">
        <f t="shared" si="37"/>
        <v>0.25</v>
      </c>
      <c r="C519" s="7"/>
    </row>
    <row r="520" spans="1:3" ht="12.75">
      <c r="A520" s="13">
        <f t="shared" si="38"/>
        <v>6</v>
      </c>
      <c r="B520" s="80">
        <f t="shared" si="37"/>
        <v>0.16666666666666666</v>
      </c>
      <c r="C520" s="7"/>
    </row>
    <row r="521" spans="1:3" ht="12.75">
      <c r="A521" s="13">
        <f t="shared" si="38"/>
        <v>8</v>
      </c>
      <c r="B521" s="80">
        <f t="shared" si="37"/>
        <v>0.125</v>
      </c>
      <c r="C521" s="7"/>
    </row>
    <row r="522" spans="1:3" ht="12.75">
      <c r="A522" s="13">
        <f t="shared" si="38"/>
        <v>10</v>
      </c>
      <c r="B522" s="80">
        <f t="shared" si="37"/>
        <v>0.1</v>
      </c>
      <c r="C522" s="7"/>
    </row>
    <row r="523" spans="1:3" ht="12.75">
      <c r="A523" s="13">
        <f t="shared" si="38"/>
        <v>12</v>
      </c>
      <c r="B523" s="80">
        <f t="shared" si="37"/>
        <v>0.08333333333333333</v>
      </c>
      <c r="C523" s="7"/>
    </row>
    <row r="524" spans="1:3" ht="12.75">
      <c r="A524" s="13">
        <f t="shared" si="38"/>
        <v>14</v>
      </c>
      <c r="B524" s="80">
        <f t="shared" si="37"/>
        <v>0.07142857142857142</v>
      </c>
      <c r="C524" s="7"/>
    </row>
    <row r="525" spans="1:3" ht="12.75">
      <c r="A525" s="13">
        <f t="shared" si="38"/>
        <v>16</v>
      </c>
      <c r="B525" s="80">
        <f t="shared" si="37"/>
        <v>0.0625</v>
      </c>
      <c r="C525" s="7"/>
    </row>
    <row r="526" spans="1:3" ht="12.75">
      <c r="A526" s="15">
        <f t="shared" si="38"/>
        <v>18</v>
      </c>
      <c r="B526" s="81">
        <f t="shared" si="37"/>
        <v>0.05555555555555555</v>
      </c>
      <c r="C526" s="7"/>
    </row>
    <row r="527" spans="2:3" ht="12.75">
      <c r="B527" s="10"/>
      <c r="C527" s="7"/>
    </row>
    <row r="530" spans="1:2" ht="12.75">
      <c r="A530" s="237">
        <v>1.22</v>
      </c>
      <c r="B530" s="2" t="s">
        <v>162</v>
      </c>
    </row>
    <row r="533" ht="12.75">
      <c r="A533" s="2" t="s">
        <v>81</v>
      </c>
    </row>
    <row r="536" spans="1:2" ht="12.75">
      <c r="A536" s="180" t="s">
        <v>3</v>
      </c>
      <c r="B536" s="180">
        <v>1</v>
      </c>
    </row>
    <row r="537" spans="1:3" ht="16.5" thickBot="1">
      <c r="A537" s="17" t="s">
        <v>34</v>
      </c>
      <c r="B537" s="9" t="s">
        <v>0</v>
      </c>
      <c r="C537" s="18" t="s">
        <v>1</v>
      </c>
    </row>
    <row r="538" spans="1:3" ht="13.5" thickTop="1">
      <c r="A538" s="13">
        <v>1</v>
      </c>
      <c r="B538" s="3">
        <f aca="true" t="shared" si="39" ref="B538:B543">B539-$B$536</f>
        <v>-6</v>
      </c>
      <c r="C538" s="14">
        <f aca="true" t="shared" si="40" ref="C538:C550">IF(B538=-3,"",B538/(B538+3))</f>
        <v>2</v>
      </c>
    </row>
    <row r="539" spans="1:3" ht="12.75">
      <c r="A539" s="13">
        <v>2</v>
      </c>
      <c r="B539" s="3">
        <f t="shared" si="39"/>
        <v>-5</v>
      </c>
      <c r="C539" s="14">
        <f t="shared" si="40"/>
        <v>2.5</v>
      </c>
    </row>
    <row r="540" spans="1:3" ht="12.75">
      <c r="A540" s="13">
        <v>3</v>
      </c>
      <c r="B540" s="3">
        <f t="shared" si="39"/>
        <v>-4</v>
      </c>
      <c r="C540" s="14">
        <f t="shared" si="40"/>
        <v>4</v>
      </c>
    </row>
    <row r="541" spans="1:3" ht="12.75">
      <c r="A541" s="13">
        <v>4</v>
      </c>
      <c r="B541" s="3">
        <f t="shared" si="39"/>
        <v>-3</v>
      </c>
      <c r="C541" s="14">
        <f t="shared" si="40"/>
      </c>
    </row>
    <row r="542" spans="1:3" ht="12.75">
      <c r="A542" s="13">
        <v>5</v>
      </c>
      <c r="B542" s="3">
        <f t="shared" si="39"/>
        <v>-2</v>
      </c>
      <c r="C542" s="14">
        <f t="shared" si="40"/>
        <v>-2</v>
      </c>
    </row>
    <row r="543" spans="1:3" ht="12.75">
      <c r="A543" s="13">
        <v>6</v>
      </c>
      <c r="B543" s="3">
        <f t="shared" si="39"/>
        <v>-1</v>
      </c>
      <c r="C543" s="14">
        <f t="shared" si="40"/>
        <v>-0.5</v>
      </c>
    </row>
    <row r="544" spans="1:3" ht="12.75">
      <c r="A544" s="13">
        <v>7</v>
      </c>
      <c r="B544" s="3">
        <v>0</v>
      </c>
      <c r="C544" s="14">
        <f t="shared" si="40"/>
        <v>0</v>
      </c>
    </row>
    <row r="545" spans="1:3" ht="12.75">
      <c r="A545" s="13">
        <v>8</v>
      </c>
      <c r="B545" s="3">
        <f aca="true" t="shared" si="41" ref="B545:B550">B544+$B$536</f>
        <v>1</v>
      </c>
      <c r="C545" s="14">
        <f t="shared" si="40"/>
        <v>0.25</v>
      </c>
    </row>
    <row r="546" spans="1:3" ht="12.75">
      <c r="A546" s="13">
        <v>9</v>
      </c>
      <c r="B546" s="3">
        <f t="shared" si="41"/>
        <v>2</v>
      </c>
      <c r="C546" s="14">
        <f t="shared" si="40"/>
        <v>0.4</v>
      </c>
    </row>
    <row r="547" spans="1:3" ht="12.75">
      <c r="A547" s="13">
        <v>10</v>
      </c>
      <c r="B547" s="3">
        <f t="shared" si="41"/>
        <v>3</v>
      </c>
      <c r="C547" s="14">
        <f t="shared" si="40"/>
        <v>0.5</v>
      </c>
    </row>
    <row r="548" spans="1:3" ht="12.75">
      <c r="A548" s="13">
        <v>11</v>
      </c>
      <c r="B548" s="3">
        <f t="shared" si="41"/>
        <v>4</v>
      </c>
      <c r="C548" s="14">
        <f t="shared" si="40"/>
        <v>0.5714285714285714</v>
      </c>
    </row>
    <row r="549" spans="1:3" ht="12.75">
      <c r="A549" s="13">
        <v>12</v>
      </c>
      <c r="B549" s="3">
        <f t="shared" si="41"/>
        <v>5</v>
      </c>
      <c r="C549" s="14">
        <f t="shared" si="40"/>
        <v>0.625</v>
      </c>
    </row>
    <row r="550" spans="1:3" ht="12.75">
      <c r="A550" s="15">
        <v>13</v>
      </c>
      <c r="B550" s="4">
        <f t="shared" si="41"/>
        <v>6</v>
      </c>
      <c r="C550" s="16">
        <f t="shared" si="40"/>
        <v>0.6666666666666666</v>
      </c>
    </row>
    <row r="553" spans="1:2" ht="12.75">
      <c r="A553" s="2" t="s">
        <v>89</v>
      </c>
      <c r="B553" s="2" t="s">
        <v>90</v>
      </c>
    </row>
    <row r="556" ht="12.75">
      <c r="A556" s="2" t="s">
        <v>81</v>
      </c>
    </row>
    <row r="560" spans="1:2" ht="12.75">
      <c r="A560" s="180" t="s">
        <v>3</v>
      </c>
      <c r="B560" s="180">
        <v>5</v>
      </c>
    </row>
    <row r="561" spans="1:3" ht="16.5" thickBot="1">
      <c r="A561" s="17" t="s">
        <v>34</v>
      </c>
      <c r="B561" s="9" t="s">
        <v>0</v>
      </c>
      <c r="C561" s="18" t="s">
        <v>1</v>
      </c>
    </row>
    <row r="562" spans="1:3" ht="13.5" thickTop="1">
      <c r="A562" s="13">
        <v>1</v>
      </c>
      <c r="B562" s="3">
        <f aca="true" t="shared" si="42" ref="B562:B567">B563-$B$560</f>
        <v>-30</v>
      </c>
      <c r="C562" s="14">
        <f>IF(B562=0,"",3/B562)</f>
        <v>-0.1</v>
      </c>
    </row>
    <row r="563" spans="1:3" ht="12.75">
      <c r="A563" s="13">
        <v>2</v>
      </c>
      <c r="B563" s="3">
        <f t="shared" si="42"/>
        <v>-25</v>
      </c>
      <c r="C563" s="14">
        <f aca="true" t="shared" si="43" ref="C563:C574">IF(B563=0,"",3/B563)</f>
        <v>-0.12</v>
      </c>
    </row>
    <row r="564" spans="1:3" ht="12.75">
      <c r="A564" s="13">
        <v>3</v>
      </c>
      <c r="B564" s="3">
        <f t="shared" si="42"/>
        <v>-20</v>
      </c>
      <c r="C564" s="14">
        <f t="shared" si="43"/>
        <v>-0.15</v>
      </c>
    </row>
    <row r="565" spans="1:3" ht="12.75">
      <c r="A565" s="13">
        <v>4</v>
      </c>
      <c r="B565" s="3">
        <f t="shared" si="42"/>
        <v>-15</v>
      </c>
      <c r="C565" s="14">
        <f t="shared" si="43"/>
        <v>-0.2</v>
      </c>
    </row>
    <row r="566" spans="1:3" ht="12.75">
      <c r="A566" s="13">
        <v>5</v>
      </c>
      <c r="B566" s="3">
        <f t="shared" si="42"/>
        <v>-10</v>
      </c>
      <c r="C566" s="14">
        <f t="shared" si="43"/>
        <v>-0.3</v>
      </c>
    </row>
    <row r="567" spans="1:3" ht="12.75">
      <c r="A567" s="13">
        <v>6</v>
      </c>
      <c r="B567" s="3">
        <f t="shared" si="42"/>
        <v>-5</v>
      </c>
      <c r="C567" s="14">
        <f t="shared" si="43"/>
        <v>-0.6</v>
      </c>
    </row>
    <row r="568" spans="1:3" ht="12.75">
      <c r="A568" s="13">
        <v>7</v>
      </c>
      <c r="B568" s="3">
        <v>0</v>
      </c>
      <c r="C568" s="14">
        <f t="shared" si="43"/>
      </c>
    </row>
    <row r="569" spans="1:3" ht="12.75">
      <c r="A569" s="13">
        <v>8</v>
      </c>
      <c r="B569" s="3">
        <f aca="true" t="shared" si="44" ref="B569:B574">B568+$B$560</f>
        <v>5</v>
      </c>
      <c r="C569" s="14">
        <f t="shared" si="43"/>
        <v>0.6</v>
      </c>
    </row>
    <row r="570" spans="1:3" ht="12.75">
      <c r="A570" s="13">
        <v>9</v>
      </c>
      <c r="B570" s="3">
        <f t="shared" si="44"/>
        <v>10</v>
      </c>
      <c r="C570" s="14">
        <f t="shared" si="43"/>
        <v>0.3</v>
      </c>
    </row>
    <row r="571" spans="1:3" ht="12.75">
      <c r="A571" s="13">
        <v>10</v>
      </c>
      <c r="B571" s="3">
        <f t="shared" si="44"/>
        <v>15</v>
      </c>
      <c r="C571" s="14">
        <f t="shared" si="43"/>
        <v>0.2</v>
      </c>
    </row>
    <row r="572" spans="1:3" ht="12.75">
      <c r="A572" s="13">
        <v>11</v>
      </c>
      <c r="B572" s="3">
        <f t="shared" si="44"/>
        <v>20</v>
      </c>
      <c r="C572" s="14">
        <f t="shared" si="43"/>
        <v>0.15</v>
      </c>
    </row>
    <row r="573" spans="1:3" ht="12.75">
      <c r="A573" s="13">
        <v>12</v>
      </c>
      <c r="B573" s="3">
        <f t="shared" si="44"/>
        <v>25</v>
      </c>
      <c r="C573" s="14">
        <f t="shared" si="43"/>
        <v>0.12</v>
      </c>
    </row>
    <row r="574" spans="1:3" ht="12.75">
      <c r="A574" s="15">
        <v>13</v>
      </c>
      <c r="B574" s="4">
        <f t="shared" si="44"/>
        <v>30</v>
      </c>
      <c r="C574" s="16">
        <f t="shared" si="43"/>
        <v>0.1</v>
      </c>
    </row>
    <row r="578" spans="1:2" ht="12.75">
      <c r="A578" s="237">
        <v>1.24</v>
      </c>
      <c r="B578" s="2" t="s">
        <v>92</v>
      </c>
    </row>
    <row r="581" ht="12.75">
      <c r="A581" s="2" t="s">
        <v>81</v>
      </c>
    </row>
    <row r="585" spans="1:2" ht="12.75">
      <c r="A585" s="180" t="s">
        <v>3</v>
      </c>
      <c r="B585" s="180">
        <v>1</v>
      </c>
    </row>
    <row r="586" spans="1:3" ht="16.5" thickBot="1">
      <c r="A586" s="17" t="s">
        <v>34</v>
      </c>
      <c r="B586" s="9" t="s">
        <v>0</v>
      </c>
      <c r="C586" s="18" t="s">
        <v>1</v>
      </c>
    </row>
    <row r="587" spans="1:3" ht="13.5" thickTop="1">
      <c r="A587" s="13">
        <v>1</v>
      </c>
      <c r="B587" s="3">
        <f aca="true" t="shared" si="45" ref="B587:B592">B588-$B$585</f>
        <v>-6</v>
      </c>
      <c r="C587" s="14">
        <f>IF(B587=2,"",(1/(B587-2))+3)</f>
        <v>2.875</v>
      </c>
    </row>
    <row r="588" spans="1:3" ht="12.75">
      <c r="A588" s="13">
        <v>2</v>
      </c>
      <c r="B588" s="3">
        <f t="shared" si="45"/>
        <v>-5</v>
      </c>
      <c r="C588" s="14">
        <f aca="true" t="shared" si="46" ref="C588:C599">IF(B588=2,"",(1/(B588-2))+3)</f>
        <v>2.857142857142857</v>
      </c>
    </row>
    <row r="589" spans="1:3" ht="12.75">
      <c r="A589" s="13">
        <v>3</v>
      </c>
      <c r="B589" s="3">
        <f t="shared" si="45"/>
        <v>-4</v>
      </c>
      <c r="C589" s="14">
        <f t="shared" si="46"/>
        <v>2.8333333333333335</v>
      </c>
    </row>
    <row r="590" spans="1:3" ht="12.75">
      <c r="A590" s="13">
        <v>4</v>
      </c>
      <c r="B590" s="3">
        <f t="shared" si="45"/>
        <v>-3</v>
      </c>
      <c r="C590" s="14">
        <f t="shared" si="46"/>
        <v>2.8</v>
      </c>
    </row>
    <row r="591" spans="1:3" ht="12.75">
      <c r="A591" s="13">
        <v>5</v>
      </c>
      <c r="B591" s="3">
        <f t="shared" si="45"/>
        <v>-2</v>
      </c>
      <c r="C591" s="14">
        <f t="shared" si="46"/>
        <v>2.75</v>
      </c>
    </row>
    <row r="592" spans="1:3" ht="12.75">
      <c r="A592" s="13">
        <v>6</v>
      </c>
      <c r="B592" s="3">
        <f t="shared" si="45"/>
        <v>-1</v>
      </c>
      <c r="C592" s="14">
        <f t="shared" si="46"/>
        <v>2.6666666666666665</v>
      </c>
    </row>
    <row r="593" spans="1:3" ht="12.75">
      <c r="A593" s="13">
        <v>7</v>
      </c>
      <c r="B593" s="3">
        <v>0</v>
      </c>
      <c r="C593" s="14">
        <f t="shared" si="46"/>
        <v>2.5</v>
      </c>
    </row>
    <row r="594" spans="1:3" ht="12.75">
      <c r="A594" s="13">
        <v>8</v>
      </c>
      <c r="B594" s="3">
        <f aca="true" t="shared" si="47" ref="B594:B599">B593+$B$585</f>
        <v>1</v>
      </c>
      <c r="C594" s="14">
        <f t="shared" si="46"/>
        <v>2</v>
      </c>
    </row>
    <row r="595" spans="1:3" ht="12.75">
      <c r="A595" s="13">
        <v>9</v>
      </c>
      <c r="B595" s="3">
        <f t="shared" si="47"/>
        <v>2</v>
      </c>
      <c r="C595" s="14">
        <f t="shared" si="46"/>
      </c>
    </row>
    <row r="596" spans="1:3" ht="12.75">
      <c r="A596" s="13">
        <v>10</v>
      </c>
      <c r="B596" s="3">
        <f t="shared" si="47"/>
        <v>3</v>
      </c>
      <c r="C596" s="14">
        <f t="shared" si="46"/>
        <v>4</v>
      </c>
    </row>
    <row r="597" spans="1:3" ht="12.75">
      <c r="A597" s="13">
        <v>11</v>
      </c>
      <c r="B597" s="3">
        <f t="shared" si="47"/>
        <v>4</v>
      </c>
      <c r="C597" s="14">
        <f t="shared" si="46"/>
        <v>3.5</v>
      </c>
    </row>
    <row r="598" spans="1:3" ht="12.75">
      <c r="A598" s="13">
        <v>12</v>
      </c>
      <c r="B598" s="3">
        <f t="shared" si="47"/>
        <v>5</v>
      </c>
      <c r="C598" s="14">
        <f t="shared" si="46"/>
        <v>3.3333333333333335</v>
      </c>
    </row>
    <row r="599" spans="1:3" ht="12.75">
      <c r="A599" s="15">
        <v>13</v>
      </c>
      <c r="B599" s="4">
        <f t="shared" si="47"/>
        <v>6</v>
      </c>
      <c r="C599" s="16">
        <f t="shared" si="46"/>
        <v>3.25</v>
      </c>
    </row>
    <row r="602" spans="1:2" ht="12.75">
      <c r="A602" s="2" t="s">
        <v>93</v>
      </c>
      <c r="B602" s="2" t="s">
        <v>41</v>
      </c>
    </row>
    <row r="604" ht="12.75">
      <c r="A604" s="239" t="s">
        <v>94</v>
      </c>
    </row>
    <row r="605" ht="12.75">
      <c r="A605" s="240"/>
    </row>
    <row r="606" ht="12.75">
      <c r="A606" s="240"/>
    </row>
    <row r="607" ht="12.75">
      <c r="A607" s="239" t="s">
        <v>95</v>
      </c>
    </row>
    <row r="614" spans="1:2" ht="12.75">
      <c r="A614" s="180" t="s">
        <v>10</v>
      </c>
      <c r="B614" s="180">
        <v>4</v>
      </c>
    </row>
    <row r="615" ht="12.75">
      <c r="A615" s="2" t="s">
        <v>97</v>
      </c>
    </row>
    <row r="616" spans="1:7" ht="13.5" thickBot="1">
      <c r="A616" s="148" t="s">
        <v>34</v>
      </c>
      <c r="B616" s="149" t="s">
        <v>0</v>
      </c>
      <c r="C616" s="150" t="s">
        <v>35</v>
      </c>
      <c r="D616" s="149" t="s">
        <v>36</v>
      </c>
      <c r="E616" s="150" t="s">
        <v>96</v>
      </c>
      <c r="F616" s="149" t="s">
        <v>38</v>
      </c>
      <c r="G616" s="151" t="s">
        <v>37</v>
      </c>
    </row>
    <row r="617" spans="1:7" ht="13.5" thickTop="1">
      <c r="A617" s="13">
        <v>1</v>
      </c>
      <c r="B617" s="3">
        <f aca="true" t="shared" si="48" ref="B617:B622">B618-$B$614</f>
        <v>-24</v>
      </c>
      <c r="C617" s="19">
        <f>B617+2</f>
        <v>-22</v>
      </c>
      <c r="D617" s="25">
        <f>IF(B617=4,"",(B617/(B617-4)))</f>
        <v>0.8571428571428571</v>
      </c>
      <c r="E617" s="21">
        <f aca="true" t="shared" si="49" ref="E617:E629">IF(B617=4,"",C617+D617)</f>
        <v>-21.142857142857142</v>
      </c>
      <c r="F617" s="27">
        <f>IF(B617=4,"",(B617^2-B617-8)/(B617-4))</f>
        <v>-21.142857142857142</v>
      </c>
      <c r="G617" s="14">
        <f>E617-F617</f>
        <v>0</v>
      </c>
    </row>
    <row r="618" spans="1:7" ht="12.75">
      <c r="A618" s="13">
        <v>2</v>
      </c>
      <c r="B618" s="3">
        <f t="shared" si="48"/>
        <v>-20</v>
      </c>
      <c r="C618" s="19">
        <f aca="true" t="shared" si="50" ref="C618:C629">B618+2</f>
        <v>-18</v>
      </c>
      <c r="D618" s="25">
        <f aca="true" t="shared" si="51" ref="D618:D629">IF(B618=4,"",(B618/(B618-4)))</f>
        <v>0.8333333333333334</v>
      </c>
      <c r="E618" s="21">
        <f t="shared" si="49"/>
        <v>-17.166666666666668</v>
      </c>
      <c r="F618" s="27">
        <f aca="true" t="shared" si="52" ref="F618:F629">IF(B618=4,"",(B618^2-B618-8)/(B618-4))</f>
        <v>-17.166666666666668</v>
      </c>
      <c r="G618" s="14">
        <f aca="true" t="shared" si="53" ref="G618:G629">E618-F618</f>
        <v>0</v>
      </c>
    </row>
    <row r="619" spans="1:7" ht="12.75">
      <c r="A619" s="13">
        <v>3</v>
      </c>
      <c r="B619" s="3">
        <f t="shared" si="48"/>
        <v>-16</v>
      </c>
      <c r="C619" s="19">
        <f t="shared" si="50"/>
        <v>-14</v>
      </c>
      <c r="D619" s="25">
        <f t="shared" si="51"/>
        <v>0.8</v>
      </c>
      <c r="E619" s="21">
        <f t="shared" si="49"/>
        <v>-13.2</v>
      </c>
      <c r="F619" s="27">
        <f t="shared" si="52"/>
        <v>-13.2</v>
      </c>
      <c r="G619" s="14">
        <f t="shared" si="53"/>
        <v>0</v>
      </c>
    </row>
    <row r="620" spans="1:7" ht="12.75">
      <c r="A620" s="13">
        <v>4</v>
      </c>
      <c r="B620" s="3">
        <f t="shared" si="48"/>
        <v>-12</v>
      </c>
      <c r="C620" s="19">
        <f t="shared" si="50"/>
        <v>-10</v>
      </c>
      <c r="D620" s="25">
        <f t="shared" si="51"/>
        <v>0.75</v>
      </c>
      <c r="E620" s="21">
        <f t="shared" si="49"/>
        <v>-9.25</v>
      </c>
      <c r="F620" s="27">
        <f t="shared" si="52"/>
        <v>-9.25</v>
      </c>
      <c r="G620" s="14">
        <f t="shared" si="53"/>
        <v>0</v>
      </c>
    </row>
    <row r="621" spans="1:7" ht="12.75">
      <c r="A621" s="13">
        <v>5</v>
      </c>
      <c r="B621" s="3">
        <f t="shared" si="48"/>
        <v>-8</v>
      </c>
      <c r="C621" s="19">
        <f t="shared" si="50"/>
        <v>-6</v>
      </c>
      <c r="D621" s="25">
        <f t="shared" si="51"/>
        <v>0.6666666666666666</v>
      </c>
      <c r="E621" s="21">
        <f t="shared" si="49"/>
        <v>-5.333333333333333</v>
      </c>
      <c r="F621" s="27">
        <f t="shared" si="52"/>
        <v>-5.333333333333333</v>
      </c>
      <c r="G621" s="14">
        <f t="shared" si="53"/>
        <v>0</v>
      </c>
    </row>
    <row r="622" spans="1:7" ht="12.75">
      <c r="A622" s="13">
        <v>6</v>
      </c>
      <c r="B622" s="3">
        <f t="shared" si="48"/>
        <v>-4</v>
      </c>
      <c r="C622" s="19">
        <f t="shared" si="50"/>
        <v>-2</v>
      </c>
      <c r="D622" s="25">
        <f t="shared" si="51"/>
        <v>0.5</v>
      </c>
      <c r="E622" s="21">
        <f t="shared" si="49"/>
        <v>-1.5</v>
      </c>
      <c r="F622" s="27">
        <f t="shared" si="52"/>
        <v>-1.5</v>
      </c>
      <c r="G622" s="14">
        <f t="shared" si="53"/>
        <v>0</v>
      </c>
    </row>
    <row r="623" spans="1:7" ht="12.75">
      <c r="A623" s="13">
        <v>7</v>
      </c>
      <c r="B623" s="3">
        <v>0</v>
      </c>
      <c r="C623" s="19">
        <f t="shared" si="50"/>
        <v>2</v>
      </c>
      <c r="D623" s="25">
        <f t="shared" si="51"/>
        <v>0</v>
      </c>
      <c r="E623" s="21">
        <f t="shared" si="49"/>
        <v>2</v>
      </c>
      <c r="F623" s="27">
        <f t="shared" si="52"/>
        <v>2</v>
      </c>
      <c r="G623" s="14">
        <f t="shared" si="53"/>
        <v>0</v>
      </c>
    </row>
    <row r="624" spans="1:7" ht="12.75">
      <c r="A624" s="13">
        <v>8</v>
      </c>
      <c r="B624" s="3">
        <f aca="true" t="shared" si="54" ref="B624:B629">B623+$B$614</f>
        <v>4</v>
      </c>
      <c r="C624" s="19">
        <f t="shared" si="50"/>
        <v>6</v>
      </c>
      <c r="D624" s="25" t="s">
        <v>39</v>
      </c>
      <c r="E624" s="21" t="s">
        <v>39</v>
      </c>
      <c r="F624" s="27" t="s">
        <v>39</v>
      </c>
      <c r="G624" s="14" t="s">
        <v>39</v>
      </c>
    </row>
    <row r="625" spans="1:7" ht="12.75">
      <c r="A625" s="13">
        <v>9</v>
      </c>
      <c r="B625" s="3">
        <f t="shared" si="54"/>
        <v>8</v>
      </c>
      <c r="C625" s="19">
        <f t="shared" si="50"/>
        <v>10</v>
      </c>
      <c r="D625" s="25">
        <f t="shared" si="51"/>
        <v>2</v>
      </c>
      <c r="E625" s="21">
        <f t="shared" si="49"/>
        <v>12</v>
      </c>
      <c r="F625" s="27">
        <f t="shared" si="52"/>
        <v>12</v>
      </c>
      <c r="G625" s="14">
        <f t="shared" si="53"/>
        <v>0</v>
      </c>
    </row>
    <row r="626" spans="1:7" ht="12.75">
      <c r="A626" s="13">
        <v>10</v>
      </c>
      <c r="B626" s="3">
        <f t="shared" si="54"/>
        <v>12</v>
      </c>
      <c r="C626" s="19">
        <f t="shared" si="50"/>
        <v>14</v>
      </c>
      <c r="D626" s="25">
        <f t="shared" si="51"/>
        <v>1.5</v>
      </c>
      <c r="E626" s="21">
        <f t="shared" si="49"/>
        <v>15.5</v>
      </c>
      <c r="F626" s="27">
        <f t="shared" si="52"/>
        <v>15.5</v>
      </c>
      <c r="G626" s="14">
        <f t="shared" si="53"/>
        <v>0</v>
      </c>
    </row>
    <row r="627" spans="1:7" ht="12.75">
      <c r="A627" s="13">
        <v>11</v>
      </c>
      <c r="B627" s="3">
        <f t="shared" si="54"/>
        <v>16</v>
      </c>
      <c r="C627" s="19">
        <f t="shared" si="50"/>
        <v>18</v>
      </c>
      <c r="D627" s="25">
        <f t="shared" si="51"/>
        <v>1.3333333333333333</v>
      </c>
      <c r="E627" s="21">
        <f t="shared" si="49"/>
        <v>19.333333333333332</v>
      </c>
      <c r="F627" s="27">
        <f t="shared" si="52"/>
        <v>19.333333333333332</v>
      </c>
      <c r="G627" s="14">
        <f t="shared" si="53"/>
        <v>0</v>
      </c>
    </row>
    <row r="628" spans="1:7" ht="12.75">
      <c r="A628" s="13">
        <v>12</v>
      </c>
      <c r="B628" s="3">
        <f t="shared" si="54"/>
        <v>20</v>
      </c>
      <c r="C628" s="19">
        <f t="shared" si="50"/>
        <v>22</v>
      </c>
      <c r="D628" s="25">
        <f t="shared" si="51"/>
        <v>1.25</v>
      </c>
      <c r="E628" s="21">
        <f t="shared" si="49"/>
        <v>23.25</v>
      </c>
      <c r="F628" s="27">
        <f t="shared" si="52"/>
        <v>23.25</v>
      </c>
      <c r="G628" s="14">
        <f t="shared" si="53"/>
        <v>0</v>
      </c>
    </row>
    <row r="629" spans="1:7" ht="12.75">
      <c r="A629" s="15">
        <v>13</v>
      </c>
      <c r="B629" s="4">
        <f t="shared" si="54"/>
        <v>24</v>
      </c>
      <c r="C629" s="22">
        <f t="shared" si="50"/>
        <v>26</v>
      </c>
      <c r="D629" s="26">
        <f t="shared" si="51"/>
        <v>1.2</v>
      </c>
      <c r="E629" s="24">
        <f t="shared" si="49"/>
        <v>27.2</v>
      </c>
      <c r="F629" s="28">
        <f t="shared" si="52"/>
        <v>27.2</v>
      </c>
      <c r="G629" s="16">
        <f t="shared" si="53"/>
        <v>0</v>
      </c>
    </row>
    <row r="632" spans="1:2" ht="12.75">
      <c r="A632" s="2" t="s">
        <v>100</v>
      </c>
      <c r="B632" s="2" t="s">
        <v>42</v>
      </c>
    </row>
    <row r="634" ht="12.75">
      <c r="A634" s="152" t="s">
        <v>94</v>
      </c>
    </row>
    <row r="637" ht="12.75">
      <c r="A637" s="152" t="s">
        <v>98</v>
      </c>
    </row>
    <row r="646" spans="1:2" ht="12.75">
      <c r="A646" s="180" t="s">
        <v>10</v>
      </c>
      <c r="B646" s="180">
        <v>1</v>
      </c>
    </row>
    <row r="647" ht="12.75">
      <c r="A647" s="2" t="s">
        <v>43</v>
      </c>
    </row>
    <row r="648" spans="1:7" ht="13.5" thickBot="1">
      <c r="A648" s="148" t="s">
        <v>34</v>
      </c>
      <c r="B648" s="149" t="s">
        <v>0</v>
      </c>
      <c r="C648" s="150" t="s">
        <v>35</v>
      </c>
      <c r="D648" s="149" t="s">
        <v>36</v>
      </c>
      <c r="E648" s="150" t="s">
        <v>99</v>
      </c>
      <c r="F648" s="149" t="s">
        <v>38</v>
      </c>
      <c r="G648" s="151" t="s">
        <v>37</v>
      </c>
    </row>
    <row r="649" spans="1:7" ht="13.5" thickTop="1">
      <c r="A649" s="13">
        <v>1</v>
      </c>
      <c r="B649" s="3">
        <f aca="true" t="shared" si="55" ref="B649:B654">B650-$B$646</f>
        <v>-6</v>
      </c>
      <c r="C649" s="113">
        <f>B649+2</f>
        <v>-4</v>
      </c>
      <c r="D649" s="27">
        <f>IF(B649=4,"",(B649/(B649-4)))</f>
        <v>0.6</v>
      </c>
      <c r="E649" s="21">
        <f>IF(B649=4,"",C649-D649)</f>
        <v>-4.6</v>
      </c>
      <c r="F649" s="34">
        <f>IF(B649=4,"",(B649^2-3*B649-8)/(B649-4))</f>
        <v>-4.6</v>
      </c>
      <c r="G649" s="14">
        <f>E649-F649</f>
        <v>0</v>
      </c>
    </row>
    <row r="650" spans="1:7" ht="12.75">
      <c r="A650" s="13">
        <v>2</v>
      </c>
      <c r="B650" s="3">
        <f t="shared" si="55"/>
        <v>-5</v>
      </c>
      <c r="C650" s="113">
        <f aca="true" t="shared" si="56" ref="C650:C661">B650+2</f>
        <v>-3</v>
      </c>
      <c r="D650" s="27">
        <f aca="true" t="shared" si="57" ref="D650:D661">IF(B650=4,"",(B650/(B650-4)))</f>
        <v>0.5555555555555556</v>
      </c>
      <c r="E650" s="21">
        <f aca="true" t="shared" si="58" ref="E650:E661">IF(B650=4,"",C650-D650)</f>
        <v>-3.5555555555555554</v>
      </c>
      <c r="F650" s="34">
        <f aca="true" t="shared" si="59" ref="F650:F661">IF(B650=4,"",(B650^2-3*B650-8)/(B650-4))</f>
        <v>-3.5555555555555554</v>
      </c>
      <c r="G650" s="14">
        <f aca="true" t="shared" si="60" ref="G650:G661">E650-F650</f>
        <v>0</v>
      </c>
    </row>
    <row r="651" spans="1:7" ht="12.75">
      <c r="A651" s="13">
        <v>3</v>
      </c>
      <c r="B651" s="3">
        <f t="shared" si="55"/>
        <v>-4</v>
      </c>
      <c r="C651" s="113">
        <f t="shared" si="56"/>
        <v>-2</v>
      </c>
      <c r="D651" s="27">
        <f t="shared" si="57"/>
        <v>0.5</v>
      </c>
      <c r="E651" s="21">
        <f t="shared" si="58"/>
        <v>-2.5</v>
      </c>
      <c r="F651" s="34">
        <f t="shared" si="59"/>
        <v>-2.5</v>
      </c>
      <c r="G651" s="14">
        <f t="shared" si="60"/>
        <v>0</v>
      </c>
    </row>
    <row r="652" spans="1:7" ht="12.75">
      <c r="A652" s="13">
        <v>4</v>
      </c>
      <c r="B652" s="3">
        <f t="shared" si="55"/>
        <v>-3</v>
      </c>
      <c r="C652" s="113">
        <f t="shared" si="56"/>
        <v>-1</v>
      </c>
      <c r="D652" s="27">
        <f t="shared" si="57"/>
        <v>0.42857142857142855</v>
      </c>
      <c r="E652" s="21">
        <f t="shared" si="58"/>
        <v>-1.4285714285714286</v>
      </c>
      <c r="F652" s="34">
        <f t="shared" si="59"/>
        <v>-1.4285714285714286</v>
      </c>
      <c r="G652" s="14">
        <f t="shared" si="60"/>
        <v>0</v>
      </c>
    </row>
    <row r="653" spans="1:7" ht="12.75">
      <c r="A653" s="13">
        <v>5</v>
      </c>
      <c r="B653" s="3">
        <f t="shared" si="55"/>
        <v>-2</v>
      </c>
      <c r="C653" s="113">
        <f t="shared" si="56"/>
        <v>0</v>
      </c>
      <c r="D653" s="27">
        <f t="shared" si="57"/>
        <v>0.3333333333333333</v>
      </c>
      <c r="E653" s="21">
        <f t="shared" si="58"/>
        <v>-0.3333333333333333</v>
      </c>
      <c r="F653" s="34">
        <f t="shared" si="59"/>
        <v>-0.3333333333333333</v>
      </c>
      <c r="G653" s="14">
        <f t="shared" si="60"/>
        <v>0</v>
      </c>
    </row>
    <row r="654" spans="1:7" ht="12.75">
      <c r="A654" s="13">
        <v>6</v>
      </c>
      <c r="B654" s="3">
        <f t="shared" si="55"/>
        <v>-1</v>
      </c>
      <c r="C654" s="113">
        <f t="shared" si="56"/>
        <v>1</v>
      </c>
      <c r="D654" s="27">
        <f t="shared" si="57"/>
        <v>0.2</v>
      </c>
      <c r="E654" s="21">
        <f t="shared" si="58"/>
        <v>0.8</v>
      </c>
      <c r="F654" s="34">
        <f t="shared" si="59"/>
        <v>0.8</v>
      </c>
      <c r="G654" s="14">
        <f t="shared" si="60"/>
        <v>0</v>
      </c>
    </row>
    <row r="655" spans="1:7" ht="12.75">
      <c r="A655" s="13">
        <v>7</v>
      </c>
      <c r="B655" s="3">
        <v>0</v>
      </c>
      <c r="C655" s="113">
        <f t="shared" si="56"/>
        <v>2</v>
      </c>
      <c r="D655" s="27">
        <f t="shared" si="57"/>
        <v>0</v>
      </c>
      <c r="E655" s="21">
        <f t="shared" si="58"/>
        <v>2</v>
      </c>
      <c r="F655" s="34">
        <f t="shared" si="59"/>
        <v>2</v>
      </c>
      <c r="G655" s="14">
        <f t="shared" si="60"/>
        <v>0</v>
      </c>
    </row>
    <row r="656" spans="1:7" ht="12.75">
      <c r="A656" s="13">
        <v>8</v>
      </c>
      <c r="B656" s="3">
        <f aca="true" t="shared" si="61" ref="B656:B661">B655+$B$646</f>
        <v>1</v>
      </c>
      <c r="C656" s="113">
        <f t="shared" si="56"/>
        <v>3</v>
      </c>
      <c r="D656" s="27">
        <f t="shared" si="57"/>
        <v>-0.3333333333333333</v>
      </c>
      <c r="E656" s="21">
        <f t="shared" si="58"/>
        <v>3.3333333333333335</v>
      </c>
      <c r="F656" s="34">
        <f t="shared" si="59"/>
        <v>3.3333333333333335</v>
      </c>
      <c r="G656" s="14">
        <f t="shared" si="60"/>
        <v>0</v>
      </c>
    </row>
    <row r="657" spans="1:7" ht="12.75">
      <c r="A657" s="13">
        <v>9</v>
      </c>
      <c r="B657" s="3">
        <f t="shared" si="61"/>
        <v>2</v>
      </c>
      <c r="C657" s="113">
        <f t="shared" si="56"/>
        <v>4</v>
      </c>
      <c r="D657" s="27">
        <f t="shared" si="57"/>
        <v>-1</v>
      </c>
      <c r="E657" s="21">
        <f t="shared" si="58"/>
        <v>5</v>
      </c>
      <c r="F657" s="34">
        <f t="shared" si="59"/>
        <v>5</v>
      </c>
      <c r="G657" s="14">
        <f t="shared" si="60"/>
        <v>0</v>
      </c>
    </row>
    <row r="658" spans="1:7" ht="12.75">
      <c r="A658" s="13">
        <v>10</v>
      </c>
      <c r="B658" s="3">
        <f t="shared" si="61"/>
        <v>3</v>
      </c>
      <c r="C658" s="113">
        <f t="shared" si="56"/>
        <v>5</v>
      </c>
      <c r="D658" s="27">
        <f t="shared" si="57"/>
        <v>-3</v>
      </c>
      <c r="E658" s="21">
        <f t="shared" si="58"/>
        <v>8</v>
      </c>
      <c r="F658" s="34">
        <f t="shared" si="59"/>
        <v>8</v>
      </c>
      <c r="G658" s="14">
        <f t="shared" si="60"/>
        <v>0</v>
      </c>
    </row>
    <row r="659" spans="1:7" ht="12.75">
      <c r="A659" s="13">
        <v>11</v>
      </c>
      <c r="B659" s="3">
        <f t="shared" si="61"/>
        <v>4</v>
      </c>
      <c r="C659" s="113">
        <f t="shared" si="56"/>
        <v>6</v>
      </c>
      <c r="D659" s="27"/>
      <c r="E659" s="21"/>
      <c r="F659" s="34"/>
      <c r="G659" s="14">
        <f t="shared" si="60"/>
        <v>0</v>
      </c>
    </row>
    <row r="660" spans="1:7" ht="12.75">
      <c r="A660" s="13">
        <v>12</v>
      </c>
      <c r="B660" s="3">
        <f t="shared" si="61"/>
        <v>5</v>
      </c>
      <c r="C660" s="113">
        <f t="shared" si="56"/>
        <v>7</v>
      </c>
      <c r="D660" s="27">
        <f t="shared" si="57"/>
        <v>5</v>
      </c>
      <c r="E660" s="21">
        <f t="shared" si="58"/>
        <v>2</v>
      </c>
      <c r="F660" s="34">
        <f t="shared" si="59"/>
        <v>2</v>
      </c>
      <c r="G660" s="14">
        <f t="shared" si="60"/>
        <v>0</v>
      </c>
    </row>
    <row r="661" spans="1:7" ht="12.75">
      <c r="A661" s="15">
        <v>13</v>
      </c>
      <c r="B661" s="4">
        <f t="shared" si="61"/>
        <v>6</v>
      </c>
      <c r="C661" s="114">
        <f t="shared" si="56"/>
        <v>8</v>
      </c>
      <c r="D661" s="28">
        <f t="shared" si="57"/>
        <v>3</v>
      </c>
      <c r="E661" s="24">
        <f t="shared" si="58"/>
        <v>5</v>
      </c>
      <c r="F661" s="35">
        <f t="shared" si="59"/>
        <v>5</v>
      </c>
      <c r="G661" s="16">
        <f t="shared" si="60"/>
        <v>0</v>
      </c>
    </row>
    <row r="665" spans="1:2" ht="12.75">
      <c r="A665" s="2" t="s">
        <v>101</v>
      </c>
      <c r="B665" s="2" t="s">
        <v>44</v>
      </c>
    </row>
    <row r="667" ht="12.75">
      <c r="A667" s="152" t="s">
        <v>94</v>
      </c>
    </row>
    <row r="669" ht="12.75">
      <c r="A669" s="152" t="s">
        <v>102</v>
      </c>
    </row>
    <row r="680" spans="1:2" ht="12.75">
      <c r="A680" s="180" t="s">
        <v>10</v>
      </c>
      <c r="B680" s="180">
        <v>1</v>
      </c>
    </row>
    <row r="681" ht="12.75">
      <c r="A681" s="2" t="s">
        <v>45</v>
      </c>
    </row>
    <row r="682" spans="1:7" ht="13.5" thickBot="1">
      <c r="A682" s="148" t="s">
        <v>34</v>
      </c>
      <c r="B682" s="149" t="s">
        <v>0</v>
      </c>
      <c r="C682" s="150" t="s">
        <v>35</v>
      </c>
      <c r="D682" s="149" t="s">
        <v>36</v>
      </c>
      <c r="E682" s="150" t="s">
        <v>103</v>
      </c>
      <c r="F682" s="149" t="s">
        <v>38</v>
      </c>
      <c r="G682" s="151" t="s">
        <v>37</v>
      </c>
    </row>
    <row r="683" spans="1:7" ht="13.5" thickTop="1">
      <c r="A683" s="13">
        <v>1</v>
      </c>
      <c r="B683" s="3">
        <f aca="true" t="shared" si="62" ref="B683:B688">B684-$B$680</f>
        <v>-6</v>
      </c>
      <c r="C683" s="32">
        <f>B683+2</f>
        <v>-4</v>
      </c>
      <c r="D683" s="27">
        <f>IF(B683=4,"",(B683/(B683-4)))</f>
        <v>0.6</v>
      </c>
      <c r="E683" s="20">
        <f>IF(B683=4,"",C683*D683)</f>
        <v>-2.4</v>
      </c>
      <c r="F683" s="34">
        <f>IF(B683=4,"",(B683^2+2*B683)/(B683-4))</f>
        <v>-2.4</v>
      </c>
      <c r="G683" s="14">
        <f>E683-F683</f>
        <v>0</v>
      </c>
    </row>
    <row r="684" spans="1:7" ht="12.75">
      <c r="A684" s="13">
        <v>2</v>
      </c>
      <c r="B684" s="3">
        <f t="shared" si="62"/>
        <v>-5</v>
      </c>
      <c r="C684" s="32">
        <f aca="true" t="shared" si="63" ref="C684:C695">B684+2</f>
        <v>-3</v>
      </c>
      <c r="D684" s="27">
        <f aca="true" t="shared" si="64" ref="D684:D695">IF(B684=4,"",(B684/(B684-4)))</f>
        <v>0.5555555555555556</v>
      </c>
      <c r="E684" s="20">
        <f aca="true" t="shared" si="65" ref="E684:E695">IF(B684=4,"",C684*D684)</f>
        <v>-1.6666666666666667</v>
      </c>
      <c r="F684" s="34">
        <f aca="true" t="shared" si="66" ref="F684:F695">IF(B684=4,"",(B684^2+2*B684)/(B684-4))</f>
        <v>-1.6666666666666667</v>
      </c>
      <c r="G684" s="14">
        <f aca="true" t="shared" si="67" ref="G684:G695">E684-F684</f>
        <v>0</v>
      </c>
    </row>
    <row r="685" spans="1:7" ht="12.75">
      <c r="A685" s="13">
        <v>3</v>
      </c>
      <c r="B685" s="3">
        <f t="shared" si="62"/>
        <v>-4</v>
      </c>
      <c r="C685" s="32">
        <f t="shared" si="63"/>
        <v>-2</v>
      </c>
      <c r="D685" s="27">
        <f t="shared" si="64"/>
        <v>0.5</v>
      </c>
      <c r="E685" s="20">
        <f t="shared" si="65"/>
        <v>-1</v>
      </c>
      <c r="F685" s="34">
        <f t="shared" si="66"/>
        <v>-1</v>
      </c>
      <c r="G685" s="14">
        <f t="shared" si="67"/>
        <v>0</v>
      </c>
    </row>
    <row r="686" spans="1:7" ht="12.75">
      <c r="A686" s="13">
        <v>4</v>
      </c>
      <c r="B686" s="3">
        <f t="shared" si="62"/>
        <v>-3</v>
      </c>
      <c r="C686" s="32">
        <f t="shared" si="63"/>
        <v>-1</v>
      </c>
      <c r="D686" s="27">
        <f t="shared" si="64"/>
        <v>0.42857142857142855</v>
      </c>
      <c r="E686" s="20">
        <f t="shared" si="65"/>
        <v>-0.42857142857142855</v>
      </c>
      <c r="F686" s="34">
        <f t="shared" si="66"/>
        <v>-0.42857142857142855</v>
      </c>
      <c r="G686" s="14">
        <f t="shared" si="67"/>
        <v>0</v>
      </c>
    </row>
    <row r="687" spans="1:7" ht="12.75">
      <c r="A687" s="13">
        <v>5</v>
      </c>
      <c r="B687" s="3">
        <f t="shared" si="62"/>
        <v>-2</v>
      </c>
      <c r="C687" s="32">
        <f t="shared" si="63"/>
        <v>0</v>
      </c>
      <c r="D687" s="27">
        <f t="shared" si="64"/>
        <v>0.3333333333333333</v>
      </c>
      <c r="E687" s="20">
        <f t="shared" si="65"/>
        <v>0</v>
      </c>
      <c r="F687" s="34">
        <f t="shared" si="66"/>
        <v>0</v>
      </c>
      <c r="G687" s="14">
        <f t="shared" si="67"/>
        <v>0</v>
      </c>
    </row>
    <row r="688" spans="1:7" ht="12.75">
      <c r="A688" s="13">
        <v>6</v>
      </c>
      <c r="B688" s="3">
        <f t="shared" si="62"/>
        <v>-1</v>
      </c>
      <c r="C688" s="32">
        <f t="shared" si="63"/>
        <v>1</v>
      </c>
      <c r="D688" s="27">
        <f t="shared" si="64"/>
        <v>0.2</v>
      </c>
      <c r="E688" s="20">
        <f t="shared" si="65"/>
        <v>0.2</v>
      </c>
      <c r="F688" s="34">
        <f t="shared" si="66"/>
        <v>0.2</v>
      </c>
      <c r="G688" s="14">
        <f t="shared" si="67"/>
        <v>0</v>
      </c>
    </row>
    <row r="689" spans="1:7" ht="12.75">
      <c r="A689" s="13">
        <v>7</v>
      </c>
      <c r="B689" s="3">
        <v>0</v>
      </c>
      <c r="C689" s="32">
        <f t="shared" si="63"/>
        <v>2</v>
      </c>
      <c r="D689" s="27">
        <f t="shared" si="64"/>
        <v>0</v>
      </c>
      <c r="E689" s="20">
        <f t="shared" si="65"/>
        <v>0</v>
      </c>
      <c r="F689" s="34">
        <f t="shared" si="66"/>
        <v>0</v>
      </c>
      <c r="G689" s="14">
        <f t="shared" si="67"/>
        <v>0</v>
      </c>
    </row>
    <row r="690" spans="1:7" ht="12.75">
      <c r="A690" s="13">
        <v>8</v>
      </c>
      <c r="B690" s="3">
        <f aca="true" t="shared" si="68" ref="B690:B695">B689+$B$680</f>
        <v>1</v>
      </c>
      <c r="C690" s="32">
        <f t="shared" si="63"/>
        <v>3</v>
      </c>
      <c r="D690" s="27">
        <f t="shared" si="64"/>
        <v>-0.3333333333333333</v>
      </c>
      <c r="E690" s="20">
        <f t="shared" si="65"/>
        <v>-1</v>
      </c>
      <c r="F690" s="34">
        <f t="shared" si="66"/>
        <v>-1</v>
      </c>
      <c r="G690" s="14">
        <f t="shared" si="67"/>
        <v>0</v>
      </c>
    </row>
    <row r="691" spans="1:7" ht="12.75">
      <c r="A691" s="13">
        <v>9</v>
      </c>
      <c r="B691" s="3">
        <f t="shared" si="68"/>
        <v>2</v>
      </c>
      <c r="C691" s="32">
        <f t="shared" si="63"/>
        <v>4</v>
      </c>
      <c r="D691" s="27">
        <f t="shared" si="64"/>
        <v>-1</v>
      </c>
      <c r="E691" s="20">
        <f t="shared" si="65"/>
        <v>-4</v>
      </c>
      <c r="F691" s="34">
        <f t="shared" si="66"/>
        <v>-4</v>
      </c>
      <c r="G691" s="14">
        <f t="shared" si="67"/>
        <v>0</v>
      </c>
    </row>
    <row r="692" spans="1:7" ht="12.75">
      <c r="A692" s="13">
        <v>10</v>
      </c>
      <c r="B692" s="3">
        <f t="shared" si="68"/>
        <v>3</v>
      </c>
      <c r="C692" s="32">
        <f t="shared" si="63"/>
        <v>5</v>
      </c>
      <c r="D692" s="27">
        <f t="shared" si="64"/>
        <v>-3</v>
      </c>
      <c r="E692" s="20">
        <f t="shared" si="65"/>
        <v>-15</v>
      </c>
      <c r="F692" s="34">
        <f t="shared" si="66"/>
        <v>-15</v>
      </c>
      <c r="G692" s="14">
        <f t="shared" si="67"/>
        <v>0</v>
      </c>
    </row>
    <row r="693" spans="1:7" ht="12.75">
      <c r="A693" s="13">
        <v>11</v>
      </c>
      <c r="B693" s="3">
        <f t="shared" si="68"/>
        <v>4</v>
      </c>
      <c r="C693" s="32">
        <f t="shared" si="63"/>
        <v>6</v>
      </c>
      <c r="D693" s="27"/>
      <c r="E693" s="20"/>
      <c r="F693" s="34"/>
      <c r="G693" s="14">
        <f t="shared" si="67"/>
        <v>0</v>
      </c>
    </row>
    <row r="694" spans="1:7" ht="12.75">
      <c r="A694" s="13">
        <v>12</v>
      </c>
      <c r="B694" s="3">
        <f t="shared" si="68"/>
        <v>5</v>
      </c>
      <c r="C694" s="32">
        <f t="shared" si="63"/>
        <v>7</v>
      </c>
      <c r="D694" s="27">
        <f t="shared" si="64"/>
        <v>5</v>
      </c>
      <c r="E694" s="20">
        <f t="shared" si="65"/>
        <v>35</v>
      </c>
      <c r="F694" s="34">
        <f t="shared" si="66"/>
        <v>35</v>
      </c>
      <c r="G694" s="14">
        <f t="shared" si="67"/>
        <v>0</v>
      </c>
    </row>
    <row r="695" spans="1:7" ht="12.75">
      <c r="A695" s="15">
        <v>13</v>
      </c>
      <c r="B695" s="4">
        <f t="shared" si="68"/>
        <v>6</v>
      </c>
      <c r="C695" s="33">
        <f t="shared" si="63"/>
        <v>8</v>
      </c>
      <c r="D695" s="28">
        <f t="shared" si="64"/>
        <v>3</v>
      </c>
      <c r="E695" s="23">
        <f t="shared" si="65"/>
        <v>24</v>
      </c>
      <c r="F695" s="35">
        <f t="shared" si="66"/>
        <v>24</v>
      </c>
      <c r="G695" s="16">
        <f t="shared" si="67"/>
        <v>0</v>
      </c>
    </row>
    <row r="699" spans="1:2" ht="12.75">
      <c r="A699" s="2" t="s">
        <v>104</v>
      </c>
      <c r="B699" s="2" t="s">
        <v>46</v>
      </c>
    </row>
    <row r="700" spans="1:2" ht="12.75">
      <c r="A700" s="2"/>
      <c r="B700" s="2"/>
    </row>
    <row r="701" spans="1:2" ht="12.75">
      <c r="A701" s="2" t="s">
        <v>94</v>
      </c>
      <c r="B701" s="2"/>
    </row>
    <row r="705" ht="12.75">
      <c r="A705" s="152" t="s">
        <v>105</v>
      </c>
    </row>
    <row r="716" spans="1:2" ht="12.75">
      <c r="A716" s="180" t="s">
        <v>3</v>
      </c>
      <c r="B716" s="180">
        <v>1</v>
      </c>
    </row>
    <row r="717" ht="12.75">
      <c r="A717" s="2" t="s">
        <v>106</v>
      </c>
    </row>
    <row r="718" spans="1:7" ht="13.5" thickBot="1">
      <c r="A718" s="17" t="s">
        <v>34</v>
      </c>
      <c r="B718" s="29" t="s">
        <v>0</v>
      </c>
      <c r="C718" s="30" t="s">
        <v>35</v>
      </c>
      <c r="D718" s="29" t="s">
        <v>36</v>
      </c>
      <c r="E718" s="30" t="s">
        <v>47</v>
      </c>
      <c r="F718" s="29" t="s">
        <v>38</v>
      </c>
      <c r="G718" s="31" t="s">
        <v>37</v>
      </c>
    </row>
    <row r="719" spans="1:7" ht="13.5" thickTop="1">
      <c r="A719" s="13">
        <v>1</v>
      </c>
      <c r="B719" s="3">
        <f aca="true" t="shared" si="69" ref="B719:B724">B720-$B$716</f>
        <v>-6</v>
      </c>
      <c r="C719" s="32">
        <f>B719+2</f>
        <v>-4</v>
      </c>
      <c r="D719" s="27">
        <f>IF(B719=4,"",(B719/(B719-4)))</f>
        <v>0.6</v>
      </c>
      <c r="E719" s="20">
        <f>IF(B719=0,"",C719/D719)</f>
        <v>-6.666666666666667</v>
      </c>
      <c r="F719" s="132">
        <f>IF(B719=0,"",(B719^2-2*B719-8)/B719)</f>
        <v>-6.666666666666667</v>
      </c>
      <c r="G719" s="14">
        <f>E719-F719</f>
        <v>0</v>
      </c>
    </row>
    <row r="720" spans="1:7" ht="12.75">
      <c r="A720" s="13">
        <v>2</v>
      </c>
      <c r="B720" s="3">
        <f t="shared" si="69"/>
        <v>-5</v>
      </c>
      <c r="C720" s="32">
        <f aca="true" t="shared" si="70" ref="C720:C731">B720+2</f>
        <v>-3</v>
      </c>
      <c r="D720" s="27">
        <f aca="true" t="shared" si="71" ref="D720:D731">IF(B720=4,"",(B720/(B720-4)))</f>
        <v>0.5555555555555556</v>
      </c>
      <c r="E720" s="20">
        <f aca="true" t="shared" si="72" ref="E720:E731">IF(B720=0,"",C720/D720)</f>
        <v>-5.3999999999999995</v>
      </c>
      <c r="F720" s="132">
        <f aca="true" t="shared" si="73" ref="F720:F731">IF(B720=0,"",(B720^2-2*B720-8)/B720)</f>
        <v>-5.4</v>
      </c>
      <c r="G720" s="14">
        <f aca="true" t="shared" si="74" ref="G720:G731">E720-F720</f>
        <v>0</v>
      </c>
    </row>
    <row r="721" spans="1:7" ht="12.75">
      <c r="A721" s="13">
        <v>3</v>
      </c>
      <c r="B721" s="3">
        <f t="shared" si="69"/>
        <v>-4</v>
      </c>
      <c r="C721" s="32">
        <f t="shared" si="70"/>
        <v>-2</v>
      </c>
      <c r="D721" s="27">
        <f t="shared" si="71"/>
        <v>0.5</v>
      </c>
      <c r="E721" s="20">
        <f t="shared" si="72"/>
        <v>-4</v>
      </c>
      <c r="F721" s="132">
        <f t="shared" si="73"/>
        <v>-4</v>
      </c>
      <c r="G721" s="14">
        <f t="shared" si="74"/>
        <v>0</v>
      </c>
    </row>
    <row r="722" spans="1:7" ht="12.75">
      <c r="A722" s="13">
        <v>4</v>
      </c>
      <c r="B722" s="3">
        <f t="shared" si="69"/>
        <v>-3</v>
      </c>
      <c r="C722" s="32">
        <f t="shared" si="70"/>
        <v>-1</v>
      </c>
      <c r="D722" s="27">
        <f t="shared" si="71"/>
        <v>0.42857142857142855</v>
      </c>
      <c r="E722" s="20">
        <f t="shared" si="72"/>
        <v>-2.3333333333333335</v>
      </c>
      <c r="F722" s="132">
        <f t="shared" si="73"/>
        <v>-2.3333333333333335</v>
      </c>
      <c r="G722" s="14">
        <f t="shared" si="74"/>
        <v>0</v>
      </c>
    </row>
    <row r="723" spans="1:7" ht="12.75">
      <c r="A723" s="13">
        <v>5</v>
      </c>
      <c r="B723" s="3">
        <f t="shared" si="69"/>
        <v>-2</v>
      </c>
      <c r="C723" s="32">
        <f t="shared" si="70"/>
        <v>0</v>
      </c>
      <c r="D723" s="27">
        <f t="shared" si="71"/>
        <v>0.3333333333333333</v>
      </c>
      <c r="E723" s="20">
        <f t="shared" si="72"/>
        <v>0</v>
      </c>
      <c r="F723" s="132">
        <f t="shared" si="73"/>
        <v>0</v>
      </c>
      <c r="G723" s="14">
        <f t="shared" si="74"/>
        <v>0</v>
      </c>
    </row>
    <row r="724" spans="1:7" ht="12.75">
      <c r="A724" s="13">
        <v>6</v>
      </c>
      <c r="B724" s="3">
        <f t="shared" si="69"/>
        <v>-1</v>
      </c>
      <c r="C724" s="32">
        <f t="shared" si="70"/>
        <v>1</v>
      </c>
      <c r="D724" s="27">
        <f t="shared" si="71"/>
        <v>0.2</v>
      </c>
      <c r="E724" s="20">
        <f t="shared" si="72"/>
        <v>5</v>
      </c>
      <c r="F724" s="132">
        <f t="shared" si="73"/>
        <v>5</v>
      </c>
      <c r="G724" s="14">
        <f t="shared" si="74"/>
        <v>0</v>
      </c>
    </row>
    <row r="725" spans="1:7" ht="12.75">
      <c r="A725" s="13">
        <v>7</v>
      </c>
      <c r="B725" s="3">
        <v>0</v>
      </c>
      <c r="C725" s="32">
        <f t="shared" si="70"/>
        <v>2</v>
      </c>
      <c r="D725" s="27">
        <f t="shared" si="71"/>
        <v>0</v>
      </c>
      <c r="E725" s="20"/>
      <c r="F725" s="132"/>
      <c r="G725" s="14">
        <f t="shared" si="74"/>
        <v>0</v>
      </c>
    </row>
    <row r="726" spans="1:7" ht="12.75">
      <c r="A726" s="13">
        <v>8</v>
      </c>
      <c r="B726" s="3">
        <f aca="true" t="shared" si="75" ref="B726:B731">B725+$B$716</f>
        <v>1</v>
      </c>
      <c r="C726" s="32">
        <f t="shared" si="70"/>
        <v>3</v>
      </c>
      <c r="D726" s="27">
        <f t="shared" si="71"/>
        <v>-0.3333333333333333</v>
      </c>
      <c r="E726" s="20">
        <f t="shared" si="72"/>
        <v>-9</v>
      </c>
      <c r="F726" s="132">
        <f t="shared" si="73"/>
        <v>-9</v>
      </c>
      <c r="G726" s="14">
        <f t="shared" si="74"/>
        <v>0</v>
      </c>
    </row>
    <row r="727" spans="1:7" ht="12.75">
      <c r="A727" s="13">
        <v>9</v>
      </c>
      <c r="B727" s="3">
        <f t="shared" si="75"/>
        <v>2</v>
      </c>
      <c r="C727" s="32">
        <f t="shared" si="70"/>
        <v>4</v>
      </c>
      <c r="D727" s="27">
        <f t="shared" si="71"/>
        <v>-1</v>
      </c>
      <c r="E727" s="20">
        <f t="shared" si="72"/>
        <v>-4</v>
      </c>
      <c r="F727" s="132">
        <f t="shared" si="73"/>
        <v>-4</v>
      </c>
      <c r="G727" s="14">
        <f t="shared" si="74"/>
        <v>0</v>
      </c>
    </row>
    <row r="728" spans="1:7" ht="12.75">
      <c r="A728" s="13">
        <v>10</v>
      </c>
      <c r="B728" s="3">
        <f t="shared" si="75"/>
        <v>3</v>
      </c>
      <c r="C728" s="32">
        <f t="shared" si="70"/>
        <v>5</v>
      </c>
      <c r="D728" s="27">
        <f t="shared" si="71"/>
        <v>-3</v>
      </c>
      <c r="E728" s="20">
        <f t="shared" si="72"/>
        <v>-1.6666666666666667</v>
      </c>
      <c r="F728" s="132">
        <f t="shared" si="73"/>
        <v>-1.6666666666666667</v>
      </c>
      <c r="G728" s="14">
        <f t="shared" si="74"/>
        <v>0</v>
      </c>
    </row>
    <row r="729" spans="1:7" ht="12.75">
      <c r="A729" s="13">
        <v>11</v>
      </c>
      <c r="B729" s="3">
        <f t="shared" si="75"/>
        <v>4</v>
      </c>
      <c r="C729" s="32">
        <f t="shared" si="70"/>
        <v>6</v>
      </c>
      <c r="D729" s="27">
        <f t="shared" si="71"/>
      </c>
      <c r="E729" s="20"/>
      <c r="F729" s="132">
        <f t="shared" si="73"/>
        <v>0</v>
      </c>
      <c r="G729" s="14">
        <f t="shared" si="74"/>
        <v>0</v>
      </c>
    </row>
    <row r="730" spans="1:7" ht="12.75">
      <c r="A730" s="13">
        <v>12</v>
      </c>
      <c r="B730" s="3">
        <f t="shared" si="75"/>
        <v>5</v>
      </c>
      <c r="C730" s="32">
        <f t="shared" si="70"/>
        <v>7</v>
      </c>
      <c r="D730" s="27">
        <f t="shared" si="71"/>
        <v>5</v>
      </c>
      <c r="E730" s="20">
        <f t="shared" si="72"/>
        <v>1.4</v>
      </c>
      <c r="F730" s="132">
        <f t="shared" si="73"/>
        <v>1.4</v>
      </c>
      <c r="G730" s="14">
        <f t="shared" si="74"/>
        <v>0</v>
      </c>
    </row>
    <row r="731" spans="1:7" ht="12.75">
      <c r="A731" s="15">
        <v>13</v>
      </c>
      <c r="B731" s="4">
        <f t="shared" si="75"/>
        <v>6</v>
      </c>
      <c r="C731" s="33">
        <f t="shared" si="70"/>
        <v>8</v>
      </c>
      <c r="D731" s="28">
        <f t="shared" si="71"/>
        <v>3</v>
      </c>
      <c r="E731" s="23">
        <f t="shared" si="72"/>
        <v>2.6666666666666665</v>
      </c>
      <c r="F731" s="133">
        <f t="shared" si="73"/>
        <v>2.6666666666666665</v>
      </c>
      <c r="G731" s="16">
        <f t="shared" si="74"/>
        <v>0</v>
      </c>
    </row>
    <row r="732" spans="1:7" ht="12.75">
      <c r="A732" s="7"/>
      <c r="B732" s="102"/>
      <c r="C732" s="102"/>
      <c r="D732" s="36"/>
      <c r="E732" s="36"/>
      <c r="F732" s="36"/>
      <c r="G732" s="103"/>
    </row>
    <row r="733" spans="1:7" ht="12.75">
      <c r="A733" s="7"/>
      <c r="B733" s="102"/>
      <c r="C733" s="102"/>
      <c r="D733" s="36"/>
      <c r="E733" s="36"/>
      <c r="F733" s="36"/>
      <c r="G733" s="103"/>
    </row>
    <row r="734" spans="1:2" ht="12.75">
      <c r="A734" s="2" t="s">
        <v>153</v>
      </c>
      <c r="B734" s="2" t="s">
        <v>48</v>
      </c>
    </row>
    <row r="736" ht="12.75">
      <c r="A736" s="152" t="s">
        <v>94</v>
      </c>
    </row>
    <row r="738" ht="12.75">
      <c r="A738" s="152" t="s">
        <v>107</v>
      </c>
    </row>
    <row r="749" spans="1:2" ht="12.75">
      <c r="A749" s="180" t="s">
        <v>10</v>
      </c>
      <c r="B749" s="180">
        <v>1</v>
      </c>
    </row>
    <row r="750" ht="12.75">
      <c r="A750" s="2" t="s">
        <v>108</v>
      </c>
    </row>
    <row r="751" spans="1:7" ht="13.5" thickBot="1">
      <c r="A751" s="17" t="s">
        <v>34</v>
      </c>
      <c r="B751" s="29" t="s">
        <v>0</v>
      </c>
      <c r="C751" s="29" t="s">
        <v>35</v>
      </c>
      <c r="D751" s="30" t="s">
        <v>36</v>
      </c>
      <c r="E751" s="29" t="s">
        <v>49</v>
      </c>
      <c r="F751" s="29" t="s">
        <v>50</v>
      </c>
      <c r="G751" s="31" t="s">
        <v>37</v>
      </c>
    </row>
    <row r="752" spans="1:8" ht="13.5" thickTop="1">
      <c r="A752" s="13">
        <v>1</v>
      </c>
      <c r="B752" s="41">
        <f aca="true" t="shared" si="76" ref="B752:B757">B753-$B$749</f>
        <v>-6</v>
      </c>
      <c r="C752" s="37">
        <f>B752+2</f>
        <v>-4</v>
      </c>
      <c r="D752" s="39">
        <f aca="true" t="shared" si="77" ref="D752:D764">IF(B752=4,"",(B752/(B752-4)))</f>
        <v>0.6</v>
      </c>
      <c r="E752" s="25">
        <f aca="true" t="shared" si="78" ref="E752:E764">IF(B752=4,"",D752+2)</f>
        <v>2.6</v>
      </c>
      <c r="F752" s="34">
        <f aca="true" t="shared" si="79" ref="F752:F764">IF(B752=4,"",(3*B752-8)/(B752-4))</f>
        <v>2.6</v>
      </c>
      <c r="G752" s="14">
        <f aca="true" t="shared" si="80" ref="G752:G764">IF(B752=4,"",E752-F752)</f>
        <v>0</v>
      </c>
      <c r="H752" s="117"/>
    </row>
    <row r="753" spans="1:7" ht="12.75">
      <c r="A753" s="13">
        <v>2</v>
      </c>
      <c r="B753" s="41">
        <f t="shared" si="76"/>
        <v>-5</v>
      </c>
      <c r="C753" s="37">
        <f aca="true" t="shared" si="81" ref="C753:C764">B753+2</f>
        <v>-3</v>
      </c>
      <c r="D753" s="39">
        <f t="shared" si="77"/>
        <v>0.5555555555555556</v>
      </c>
      <c r="E753" s="25">
        <f t="shared" si="78"/>
        <v>2.5555555555555554</v>
      </c>
      <c r="F753" s="34">
        <f t="shared" si="79"/>
        <v>2.5555555555555554</v>
      </c>
      <c r="G753" s="14">
        <f t="shared" si="80"/>
        <v>0</v>
      </c>
    </row>
    <row r="754" spans="1:7" ht="12.75">
      <c r="A754" s="13">
        <v>3</v>
      </c>
      <c r="B754" s="41">
        <f t="shared" si="76"/>
        <v>-4</v>
      </c>
      <c r="C754" s="37">
        <f t="shared" si="81"/>
        <v>-2</v>
      </c>
      <c r="D754" s="39">
        <f t="shared" si="77"/>
        <v>0.5</v>
      </c>
      <c r="E754" s="25">
        <f t="shared" si="78"/>
        <v>2.5</v>
      </c>
      <c r="F754" s="34">
        <f t="shared" si="79"/>
        <v>2.5</v>
      </c>
      <c r="G754" s="14">
        <f t="shared" si="80"/>
        <v>0</v>
      </c>
    </row>
    <row r="755" spans="1:7" ht="12.75">
      <c r="A755" s="13">
        <v>4</v>
      </c>
      <c r="B755" s="41">
        <f t="shared" si="76"/>
        <v>-3</v>
      </c>
      <c r="C755" s="37">
        <f t="shared" si="81"/>
        <v>-1</v>
      </c>
      <c r="D755" s="39">
        <f t="shared" si="77"/>
        <v>0.42857142857142855</v>
      </c>
      <c r="E755" s="25">
        <f t="shared" si="78"/>
        <v>2.4285714285714284</v>
      </c>
      <c r="F755" s="34">
        <f t="shared" si="79"/>
        <v>2.4285714285714284</v>
      </c>
      <c r="G755" s="14">
        <f t="shared" si="80"/>
        <v>0</v>
      </c>
    </row>
    <row r="756" spans="1:7" ht="12.75">
      <c r="A756" s="13">
        <v>5</v>
      </c>
      <c r="B756" s="41">
        <f t="shared" si="76"/>
        <v>-2</v>
      </c>
      <c r="C756" s="37">
        <f t="shared" si="81"/>
        <v>0</v>
      </c>
      <c r="D756" s="39">
        <f t="shared" si="77"/>
        <v>0.3333333333333333</v>
      </c>
      <c r="E756" s="25">
        <f t="shared" si="78"/>
        <v>2.3333333333333335</v>
      </c>
      <c r="F756" s="34">
        <f t="shared" si="79"/>
        <v>2.3333333333333335</v>
      </c>
      <c r="G756" s="14">
        <f t="shared" si="80"/>
        <v>0</v>
      </c>
    </row>
    <row r="757" spans="1:7" ht="12.75">
      <c r="A757" s="13">
        <v>6</v>
      </c>
      <c r="B757" s="41">
        <f t="shared" si="76"/>
        <v>-1</v>
      </c>
      <c r="C757" s="37">
        <f t="shared" si="81"/>
        <v>1</v>
      </c>
      <c r="D757" s="39">
        <f t="shared" si="77"/>
        <v>0.2</v>
      </c>
      <c r="E757" s="25">
        <f t="shared" si="78"/>
        <v>2.2</v>
      </c>
      <c r="F757" s="34">
        <f t="shared" si="79"/>
        <v>2.2</v>
      </c>
      <c r="G757" s="14">
        <f t="shared" si="80"/>
        <v>0</v>
      </c>
    </row>
    <row r="758" spans="1:7" ht="12.75">
      <c r="A758" s="13">
        <v>7</v>
      </c>
      <c r="B758" s="41">
        <v>0</v>
      </c>
      <c r="C758" s="37">
        <f t="shared" si="81"/>
        <v>2</v>
      </c>
      <c r="D758" s="39">
        <f t="shared" si="77"/>
        <v>0</v>
      </c>
      <c r="E758" s="25">
        <f t="shared" si="78"/>
        <v>2</v>
      </c>
      <c r="F758" s="34">
        <f t="shared" si="79"/>
        <v>2</v>
      </c>
      <c r="G758" s="14">
        <f t="shared" si="80"/>
        <v>0</v>
      </c>
    </row>
    <row r="759" spans="1:7" ht="12.75">
      <c r="A759" s="13">
        <v>8</v>
      </c>
      <c r="B759" s="41">
        <f aca="true" t="shared" si="82" ref="B759:B764">B758+$B$749</f>
        <v>1</v>
      </c>
      <c r="C759" s="37">
        <f t="shared" si="81"/>
        <v>3</v>
      </c>
      <c r="D759" s="39">
        <f t="shared" si="77"/>
        <v>-0.3333333333333333</v>
      </c>
      <c r="E759" s="25">
        <f t="shared" si="78"/>
        <v>1.6666666666666667</v>
      </c>
      <c r="F759" s="34">
        <f t="shared" si="79"/>
        <v>1.6666666666666667</v>
      </c>
      <c r="G759" s="14"/>
    </row>
    <row r="760" spans="1:7" ht="12.75">
      <c r="A760" s="13">
        <v>9</v>
      </c>
      <c r="B760" s="41">
        <f t="shared" si="82"/>
        <v>2</v>
      </c>
      <c r="C760" s="37">
        <f t="shared" si="81"/>
        <v>4</v>
      </c>
      <c r="D760" s="39">
        <f t="shared" si="77"/>
        <v>-1</v>
      </c>
      <c r="E760" s="25">
        <f t="shared" si="78"/>
        <v>1</v>
      </c>
      <c r="F760" s="34">
        <f t="shared" si="79"/>
        <v>1</v>
      </c>
      <c r="G760" s="14">
        <f t="shared" si="80"/>
        <v>0</v>
      </c>
    </row>
    <row r="761" spans="1:7" ht="12.75">
      <c r="A761" s="13">
        <v>10</v>
      </c>
      <c r="B761" s="41">
        <f t="shared" si="82"/>
        <v>3</v>
      </c>
      <c r="C761" s="37">
        <f t="shared" si="81"/>
        <v>5</v>
      </c>
      <c r="D761" s="39">
        <f t="shared" si="77"/>
        <v>-3</v>
      </c>
      <c r="E761" s="25">
        <f t="shared" si="78"/>
        <v>-1</v>
      </c>
      <c r="F761" s="34">
        <f t="shared" si="79"/>
        <v>-1</v>
      </c>
      <c r="G761" s="14">
        <f t="shared" si="80"/>
        <v>0</v>
      </c>
    </row>
    <row r="762" spans="1:7" ht="12.75">
      <c r="A762" s="13">
        <v>11</v>
      </c>
      <c r="B762" s="41">
        <f t="shared" si="82"/>
        <v>4</v>
      </c>
      <c r="C762" s="37">
        <f t="shared" si="81"/>
        <v>6</v>
      </c>
      <c r="D762" s="39">
        <f t="shared" si="77"/>
      </c>
      <c r="E762" s="25">
        <f t="shared" si="78"/>
      </c>
      <c r="F762" s="34">
        <f t="shared" si="79"/>
      </c>
      <c r="G762" s="14">
        <f t="shared" si="80"/>
      </c>
    </row>
    <row r="763" spans="1:7" ht="12.75">
      <c r="A763" s="13">
        <v>12</v>
      </c>
      <c r="B763" s="41">
        <f t="shared" si="82"/>
        <v>5</v>
      </c>
      <c r="C763" s="37">
        <f t="shared" si="81"/>
        <v>7</v>
      </c>
      <c r="D763" s="39">
        <f t="shared" si="77"/>
        <v>5</v>
      </c>
      <c r="E763" s="25">
        <f t="shared" si="78"/>
        <v>7</v>
      </c>
      <c r="F763" s="34">
        <f t="shared" si="79"/>
        <v>7</v>
      </c>
      <c r="G763" s="14">
        <f t="shared" si="80"/>
        <v>0</v>
      </c>
    </row>
    <row r="764" spans="1:7" ht="12.75">
      <c r="A764" s="15">
        <v>13</v>
      </c>
      <c r="B764" s="42">
        <f t="shared" si="82"/>
        <v>6</v>
      </c>
      <c r="C764" s="38">
        <f t="shared" si="81"/>
        <v>8</v>
      </c>
      <c r="D764" s="40">
        <f t="shared" si="77"/>
        <v>3</v>
      </c>
      <c r="E764" s="26">
        <f t="shared" si="78"/>
        <v>5</v>
      </c>
      <c r="F764" s="35">
        <f t="shared" si="79"/>
        <v>5</v>
      </c>
      <c r="G764" s="16">
        <f t="shared" si="80"/>
        <v>0</v>
      </c>
    </row>
    <row r="767" spans="1:2" ht="12.75">
      <c r="A767" s="2" t="s">
        <v>154</v>
      </c>
      <c r="B767" s="2" t="s">
        <v>51</v>
      </c>
    </row>
    <row r="768" spans="1:2" ht="12.75">
      <c r="A768" s="2"/>
      <c r="B768" s="2"/>
    </row>
    <row r="769" spans="1:2" ht="12.75">
      <c r="A769" s="152" t="s">
        <v>94</v>
      </c>
      <c r="B769" s="2"/>
    </row>
    <row r="773" ht="12.75">
      <c r="A773" s="152" t="s">
        <v>111</v>
      </c>
    </row>
    <row r="780" spans="1:2" ht="12.75">
      <c r="A780" s="83" t="s">
        <v>10</v>
      </c>
      <c r="B780" s="83">
        <v>1</v>
      </c>
    </row>
    <row r="781" ht="12.75">
      <c r="A781" s="2" t="s">
        <v>52</v>
      </c>
    </row>
    <row r="782" spans="1:7" ht="13.5" thickBot="1">
      <c r="A782" s="43" t="s">
        <v>34</v>
      </c>
      <c r="B782" s="44" t="s">
        <v>0</v>
      </c>
      <c r="C782" s="44" t="s">
        <v>35</v>
      </c>
      <c r="D782" s="45" t="s">
        <v>36</v>
      </c>
      <c r="E782" s="44" t="s">
        <v>109</v>
      </c>
      <c r="F782" s="49" t="s">
        <v>110</v>
      </c>
      <c r="G782" s="48"/>
    </row>
    <row r="783" spans="1:7" ht="13.5" thickTop="1">
      <c r="A783" s="46">
        <v>1</v>
      </c>
      <c r="B783" s="41">
        <f aca="true" t="shared" si="83" ref="B783:B788">B784-$B$780</f>
        <v>-6</v>
      </c>
      <c r="C783" s="97">
        <f>2*B783-4</f>
        <v>-16</v>
      </c>
      <c r="D783" s="21">
        <f>(B783+4)/2</f>
        <v>-1</v>
      </c>
      <c r="E783" s="27">
        <f>2*(D783)-4</f>
        <v>-6</v>
      </c>
      <c r="F783" s="104">
        <f>((2*D783-4)+4)/2</f>
        <v>-1</v>
      </c>
      <c r="G783" s="36"/>
    </row>
    <row r="784" spans="1:7" ht="12.75">
      <c r="A784" s="46">
        <v>2</v>
      </c>
      <c r="B784" s="41">
        <f t="shared" si="83"/>
        <v>-5</v>
      </c>
      <c r="C784" s="97">
        <f aca="true" t="shared" si="84" ref="C784:C795">2*B784-4</f>
        <v>-14</v>
      </c>
      <c r="D784" s="21">
        <f aca="true" t="shared" si="85" ref="D784:D795">(B784+4)/2</f>
        <v>-0.5</v>
      </c>
      <c r="E784" s="27">
        <f aca="true" t="shared" si="86" ref="E784:E795">2*(D784)-4</f>
        <v>-5</v>
      </c>
      <c r="F784" s="25">
        <f aca="true" t="shared" si="87" ref="F784:F795">((2*D784-4)+4)/2</f>
        <v>-0.5</v>
      </c>
      <c r="G784" s="36"/>
    </row>
    <row r="785" spans="1:7" ht="12.75">
      <c r="A785" s="46">
        <v>3</v>
      </c>
      <c r="B785" s="41">
        <f t="shared" si="83"/>
        <v>-4</v>
      </c>
      <c r="C785" s="97">
        <f t="shared" si="84"/>
        <v>-12</v>
      </c>
      <c r="D785" s="21">
        <f t="shared" si="85"/>
        <v>0</v>
      </c>
      <c r="E785" s="27">
        <f t="shared" si="86"/>
        <v>-4</v>
      </c>
      <c r="F785" s="25">
        <f t="shared" si="87"/>
        <v>0</v>
      </c>
      <c r="G785" s="36"/>
    </row>
    <row r="786" spans="1:7" ht="12.75">
      <c r="A786" s="46">
        <v>4</v>
      </c>
      <c r="B786" s="41">
        <f t="shared" si="83"/>
        <v>-3</v>
      </c>
      <c r="C786" s="97">
        <f t="shared" si="84"/>
        <v>-10</v>
      </c>
      <c r="D786" s="21">
        <f t="shared" si="85"/>
        <v>0.5</v>
      </c>
      <c r="E786" s="27">
        <f t="shared" si="86"/>
        <v>-3</v>
      </c>
      <c r="F786" s="25">
        <f t="shared" si="87"/>
        <v>0.5</v>
      </c>
      <c r="G786" s="36"/>
    </row>
    <row r="787" spans="1:7" ht="12.75">
      <c r="A787" s="46">
        <v>5</v>
      </c>
      <c r="B787" s="41">
        <f t="shared" si="83"/>
        <v>-2</v>
      </c>
      <c r="C787" s="97">
        <f t="shared" si="84"/>
        <v>-8</v>
      </c>
      <c r="D787" s="21">
        <f t="shared" si="85"/>
        <v>1</v>
      </c>
      <c r="E787" s="27">
        <f t="shared" si="86"/>
        <v>-2</v>
      </c>
      <c r="F787" s="25">
        <f t="shared" si="87"/>
        <v>1</v>
      </c>
      <c r="G787" s="36"/>
    </row>
    <row r="788" spans="1:7" ht="12.75">
      <c r="A788" s="46">
        <v>6</v>
      </c>
      <c r="B788" s="41">
        <f t="shared" si="83"/>
        <v>-1</v>
      </c>
      <c r="C788" s="97">
        <f t="shared" si="84"/>
        <v>-6</v>
      </c>
      <c r="D788" s="21">
        <f t="shared" si="85"/>
        <v>1.5</v>
      </c>
      <c r="E788" s="27">
        <f t="shared" si="86"/>
        <v>-1</v>
      </c>
      <c r="F788" s="25">
        <f t="shared" si="87"/>
        <v>1.5</v>
      </c>
      <c r="G788" s="36"/>
    </row>
    <row r="789" spans="1:7" ht="12.75">
      <c r="A789" s="46">
        <v>7</v>
      </c>
      <c r="B789" s="41">
        <v>0</v>
      </c>
      <c r="C789" s="97">
        <f t="shared" si="84"/>
        <v>-4</v>
      </c>
      <c r="D789" s="21">
        <f t="shared" si="85"/>
        <v>2</v>
      </c>
      <c r="E789" s="27">
        <f t="shared" si="86"/>
        <v>0</v>
      </c>
      <c r="F789" s="25">
        <f t="shared" si="87"/>
        <v>2</v>
      </c>
      <c r="G789" s="36"/>
    </row>
    <row r="790" spans="1:7" ht="12.75">
      <c r="A790" s="46">
        <v>8</v>
      </c>
      <c r="B790" s="41">
        <f aca="true" t="shared" si="88" ref="B790:B795">B789+$B$780</f>
        <v>1</v>
      </c>
      <c r="C790" s="97">
        <f t="shared" si="84"/>
        <v>-2</v>
      </c>
      <c r="D790" s="21">
        <f t="shared" si="85"/>
        <v>2.5</v>
      </c>
      <c r="E790" s="27">
        <f t="shared" si="86"/>
        <v>1</v>
      </c>
      <c r="F790" s="25">
        <f t="shared" si="87"/>
        <v>2.5</v>
      </c>
      <c r="G790" s="36"/>
    </row>
    <row r="791" spans="1:7" ht="12.75">
      <c r="A791" s="46">
        <v>9</v>
      </c>
      <c r="B791" s="41">
        <f t="shared" si="88"/>
        <v>2</v>
      </c>
      <c r="C791" s="97">
        <f t="shared" si="84"/>
        <v>0</v>
      </c>
      <c r="D791" s="21">
        <f t="shared" si="85"/>
        <v>3</v>
      </c>
      <c r="E791" s="27">
        <f t="shared" si="86"/>
        <v>2</v>
      </c>
      <c r="F791" s="25">
        <f t="shared" si="87"/>
        <v>3</v>
      </c>
      <c r="G791" s="36"/>
    </row>
    <row r="792" spans="1:7" ht="12.75">
      <c r="A792" s="46">
        <v>10</v>
      </c>
      <c r="B792" s="41">
        <f t="shared" si="88"/>
        <v>3</v>
      </c>
      <c r="C792" s="97">
        <f t="shared" si="84"/>
        <v>2</v>
      </c>
      <c r="D792" s="21">
        <f t="shared" si="85"/>
        <v>3.5</v>
      </c>
      <c r="E792" s="27">
        <f t="shared" si="86"/>
        <v>3</v>
      </c>
      <c r="F792" s="25">
        <f t="shared" si="87"/>
        <v>3.5</v>
      </c>
      <c r="G792" s="36"/>
    </row>
    <row r="793" spans="1:7" ht="12.75">
      <c r="A793" s="46">
        <v>11</v>
      </c>
      <c r="B793" s="41">
        <f t="shared" si="88"/>
        <v>4</v>
      </c>
      <c r="C793" s="97">
        <f t="shared" si="84"/>
        <v>4</v>
      </c>
      <c r="D793" s="21">
        <f t="shared" si="85"/>
        <v>4</v>
      </c>
      <c r="E793" s="27">
        <f t="shared" si="86"/>
        <v>4</v>
      </c>
      <c r="F793" s="25">
        <f t="shared" si="87"/>
        <v>4</v>
      </c>
      <c r="G793" s="36"/>
    </row>
    <row r="794" spans="1:7" ht="12.75">
      <c r="A794" s="46">
        <v>12</v>
      </c>
      <c r="B794" s="41">
        <f t="shared" si="88"/>
        <v>5</v>
      </c>
      <c r="C794" s="97">
        <f t="shared" si="84"/>
        <v>6</v>
      </c>
      <c r="D794" s="21">
        <f t="shared" si="85"/>
        <v>4.5</v>
      </c>
      <c r="E794" s="27">
        <f t="shared" si="86"/>
        <v>5</v>
      </c>
      <c r="F794" s="25">
        <f t="shared" si="87"/>
        <v>4.5</v>
      </c>
      <c r="G794" s="36"/>
    </row>
    <row r="795" spans="1:7" ht="12.75">
      <c r="A795" s="47">
        <v>13</v>
      </c>
      <c r="B795" s="42">
        <f t="shared" si="88"/>
        <v>6</v>
      </c>
      <c r="C795" s="98">
        <f t="shared" si="84"/>
        <v>8</v>
      </c>
      <c r="D795" s="24">
        <f t="shared" si="85"/>
        <v>5</v>
      </c>
      <c r="E795" s="28">
        <f t="shared" si="86"/>
        <v>6</v>
      </c>
      <c r="F795" s="26">
        <f t="shared" si="87"/>
        <v>5</v>
      </c>
      <c r="G795" s="36"/>
    </row>
    <row r="796" ht="12.75">
      <c r="G796" s="7"/>
    </row>
    <row r="799" spans="1:2" ht="12.75">
      <c r="A799" s="2" t="s">
        <v>120</v>
      </c>
      <c r="B799" s="2" t="s">
        <v>121</v>
      </c>
    </row>
    <row r="802" spans="1:10" ht="12.75">
      <c r="A802" s="155" t="s">
        <v>3</v>
      </c>
      <c r="B802" s="156">
        <v>0.5</v>
      </c>
      <c r="C802" s="50"/>
      <c r="D802" s="53"/>
      <c r="E802" s="50"/>
      <c r="F802" s="53"/>
      <c r="G802" s="102"/>
      <c r="H802" s="102"/>
      <c r="I802" s="102"/>
      <c r="J802" s="102"/>
    </row>
    <row r="803" spans="1:10" ht="12.75">
      <c r="A803" s="157" t="s">
        <v>53</v>
      </c>
      <c r="B803" s="158"/>
      <c r="C803" s="3"/>
      <c r="D803" s="54"/>
      <c r="E803" s="3"/>
      <c r="F803" s="54"/>
      <c r="G803" s="102"/>
      <c r="H803" s="102"/>
      <c r="I803" s="102"/>
      <c r="J803" s="102"/>
    </row>
    <row r="804" spans="1:10" ht="13.5" thickBot="1">
      <c r="A804" s="159" t="s">
        <v>34</v>
      </c>
      <c r="B804" s="159" t="s">
        <v>0</v>
      </c>
      <c r="C804" s="149" t="s">
        <v>112</v>
      </c>
      <c r="D804" s="151" t="s">
        <v>113</v>
      </c>
      <c r="E804" s="82" t="s">
        <v>114</v>
      </c>
      <c r="F804" s="154" t="s">
        <v>115</v>
      </c>
      <c r="G804" s="164"/>
      <c r="H804" s="164"/>
      <c r="I804" s="164"/>
      <c r="J804" s="164"/>
    </row>
    <row r="805" spans="1:10" ht="13.5" thickTop="1">
      <c r="A805" s="160">
        <v>1</v>
      </c>
      <c r="B805" s="162">
        <f aca="true" t="shared" si="89" ref="B805:B810">B806-$B$802</f>
        <v>-3</v>
      </c>
      <c r="C805" s="165">
        <f>B805^2</f>
        <v>9</v>
      </c>
      <c r="D805" s="170">
        <f>2*B805^2</f>
        <v>18</v>
      </c>
      <c r="E805" s="95">
        <f>0.5*B805^2</f>
        <v>4.5</v>
      </c>
      <c r="F805" s="171">
        <f>-(B805^2)</f>
        <v>-9</v>
      </c>
      <c r="G805" s="102"/>
      <c r="H805" s="102"/>
      <c r="I805" s="102"/>
      <c r="J805" s="102"/>
    </row>
    <row r="806" spans="1:10" ht="12.75">
      <c r="A806" s="160">
        <v>2</v>
      </c>
      <c r="B806" s="162">
        <f t="shared" si="89"/>
        <v>-2.5</v>
      </c>
      <c r="C806" s="166">
        <f aca="true" t="shared" si="90" ref="C806:C817">B806^2</f>
        <v>6.25</v>
      </c>
      <c r="D806" s="111">
        <f aca="true" t="shared" si="91" ref="D806:D817">2*B806^2</f>
        <v>12.5</v>
      </c>
      <c r="E806" s="95">
        <f aca="true" t="shared" si="92" ref="E806:E817">0.5*B806^2</f>
        <v>3.125</v>
      </c>
      <c r="F806" s="171">
        <f aca="true" t="shared" si="93" ref="F806:F817">-(B806^2)</f>
        <v>-6.25</v>
      </c>
      <c r="G806" s="102"/>
      <c r="H806" s="102"/>
      <c r="I806" s="102"/>
      <c r="J806" s="102"/>
    </row>
    <row r="807" spans="1:10" ht="12.75">
      <c r="A807" s="160">
        <v>3</v>
      </c>
      <c r="B807" s="162">
        <f t="shared" si="89"/>
        <v>-2</v>
      </c>
      <c r="C807" s="166">
        <f t="shared" si="90"/>
        <v>4</v>
      </c>
      <c r="D807" s="111">
        <f t="shared" si="91"/>
        <v>8</v>
      </c>
      <c r="E807" s="95">
        <f t="shared" si="92"/>
        <v>2</v>
      </c>
      <c r="F807" s="171">
        <f t="shared" si="93"/>
        <v>-4</v>
      </c>
      <c r="G807" s="102"/>
      <c r="H807" s="102"/>
      <c r="I807" s="102"/>
      <c r="J807" s="102"/>
    </row>
    <row r="808" spans="1:10" ht="12.75">
      <c r="A808" s="160">
        <v>4</v>
      </c>
      <c r="B808" s="162">
        <f t="shared" si="89"/>
        <v>-1.5</v>
      </c>
      <c r="C808" s="166">
        <f t="shared" si="90"/>
        <v>2.25</v>
      </c>
      <c r="D808" s="111">
        <f t="shared" si="91"/>
        <v>4.5</v>
      </c>
      <c r="E808" s="95">
        <f t="shared" si="92"/>
        <v>1.125</v>
      </c>
      <c r="F808" s="171">
        <f t="shared" si="93"/>
        <v>-2.25</v>
      </c>
      <c r="G808" s="102"/>
      <c r="H808" s="102"/>
      <c r="I808" s="102"/>
      <c r="J808" s="102"/>
    </row>
    <row r="809" spans="1:10" ht="12.75">
      <c r="A809" s="160">
        <v>5</v>
      </c>
      <c r="B809" s="162">
        <f t="shared" si="89"/>
        <v>-1</v>
      </c>
      <c r="C809" s="166">
        <f t="shared" si="90"/>
        <v>1</v>
      </c>
      <c r="D809" s="111">
        <f t="shared" si="91"/>
        <v>2</v>
      </c>
      <c r="E809" s="95">
        <f t="shared" si="92"/>
        <v>0.5</v>
      </c>
      <c r="F809" s="171">
        <f t="shared" si="93"/>
        <v>-1</v>
      </c>
      <c r="G809" s="102"/>
      <c r="H809" s="102"/>
      <c r="I809" s="102"/>
      <c r="J809" s="102"/>
    </row>
    <row r="810" spans="1:10" ht="12.75">
      <c r="A810" s="160">
        <v>6</v>
      </c>
      <c r="B810" s="162">
        <f t="shared" si="89"/>
        <v>-0.5</v>
      </c>
      <c r="C810" s="166">
        <f t="shared" si="90"/>
        <v>0.25</v>
      </c>
      <c r="D810" s="111">
        <f t="shared" si="91"/>
        <v>0.5</v>
      </c>
      <c r="E810" s="95">
        <f t="shared" si="92"/>
        <v>0.125</v>
      </c>
      <c r="F810" s="171">
        <f t="shared" si="93"/>
        <v>-0.25</v>
      </c>
      <c r="G810" s="102"/>
      <c r="H810" s="102"/>
      <c r="I810" s="102"/>
      <c r="J810" s="102"/>
    </row>
    <row r="811" spans="1:10" ht="12.75">
      <c r="A811" s="160">
        <v>7</v>
      </c>
      <c r="B811" s="162">
        <v>0</v>
      </c>
      <c r="C811" s="166">
        <f t="shared" si="90"/>
        <v>0</v>
      </c>
      <c r="D811" s="111">
        <f t="shared" si="91"/>
        <v>0</v>
      </c>
      <c r="E811" s="95">
        <f t="shared" si="92"/>
        <v>0</v>
      </c>
      <c r="F811" s="171">
        <f t="shared" si="93"/>
        <v>0</v>
      </c>
      <c r="G811" s="102"/>
      <c r="H811" s="102"/>
      <c r="I811" s="102"/>
      <c r="J811" s="102"/>
    </row>
    <row r="812" spans="1:10" ht="12.75">
      <c r="A812" s="160">
        <v>8</v>
      </c>
      <c r="B812" s="162">
        <f aca="true" t="shared" si="94" ref="B812:B817">B811+$B$802</f>
        <v>0.5</v>
      </c>
      <c r="C812" s="166">
        <f t="shared" si="90"/>
        <v>0.25</v>
      </c>
      <c r="D812" s="111">
        <f t="shared" si="91"/>
        <v>0.5</v>
      </c>
      <c r="E812" s="95">
        <f t="shared" si="92"/>
        <v>0.125</v>
      </c>
      <c r="F812" s="171">
        <f t="shared" si="93"/>
        <v>-0.25</v>
      </c>
      <c r="G812" s="102"/>
      <c r="H812" s="102"/>
      <c r="I812" s="102"/>
      <c r="J812" s="102"/>
    </row>
    <row r="813" spans="1:10" ht="12.75">
      <c r="A813" s="160">
        <v>9</v>
      </c>
      <c r="B813" s="162">
        <f t="shared" si="94"/>
        <v>1</v>
      </c>
      <c r="C813" s="166">
        <f t="shared" si="90"/>
        <v>1</v>
      </c>
      <c r="D813" s="111">
        <f t="shared" si="91"/>
        <v>2</v>
      </c>
      <c r="E813" s="95">
        <f t="shared" si="92"/>
        <v>0.5</v>
      </c>
      <c r="F813" s="171">
        <f t="shared" si="93"/>
        <v>-1</v>
      </c>
      <c r="G813" s="102"/>
      <c r="H813" s="102"/>
      <c r="I813" s="102"/>
      <c r="J813" s="102"/>
    </row>
    <row r="814" spans="1:10" ht="12.75">
      <c r="A814" s="160">
        <v>10</v>
      </c>
      <c r="B814" s="162">
        <f t="shared" si="94"/>
        <v>1.5</v>
      </c>
      <c r="C814" s="166">
        <f t="shared" si="90"/>
        <v>2.25</v>
      </c>
      <c r="D814" s="111">
        <f t="shared" si="91"/>
        <v>4.5</v>
      </c>
      <c r="E814" s="95">
        <f t="shared" si="92"/>
        <v>1.125</v>
      </c>
      <c r="F814" s="171">
        <f t="shared" si="93"/>
        <v>-2.25</v>
      </c>
      <c r="G814" s="102"/>
      <c r="H814" s="102"/>
      <c r="I814" s="102"/>
      <c r="J814" s="102"/>
    </row>
    <row r="815" spans="1:10" ht="12.75">
      <c r="A815" s="160">
        <v>11</v>
      </c>
      <c r="B815" s="162">
        <f t="shared" si="94"/>
        <v>2</v>
      </c>
      <c r="C815" s="166">
        <f t="shared" si="90"/>
        <v>4</v>
      </c>
      <c r="D815" s="111">
        <f t="shared" si="91"/>
        <v>8</v>
      </c>
      <c r="E815" s="95">
        <f t="shared" si="92"/>
        <v>2</v>
      </c>
      <c r="F815" s="171">
        <f t="shared" si="93"/>
        <v>-4</v>
      </c>
      <c r="G815" s="102"/>
      <c r="H815" s="102"/>
      <c r="I815" s="102"/>
      <c r="J815" s="102"/>
    </row>
    <row r="816" spans="1:10" ht="12.75">
      <c r="A816" s="160">
        <v>12</v>
      </c>
      <c r="B816" s="162">
        <f t="shared" si="94"/>
        <v>2.5</v>
      </c>
      <c r="C816" s="166">
        <f t="shared" si="90"/>
        <v>6.25</v>
      </c>
      <c r="D816" s="111">
        <f t="shared" si="91"/>
        <v>12.5</v>
      </c>
      <c r="E816" s="95">
        <f t="shared" si="92"/>
        <v>3.125</v>
      </c>
      <c r="F816" s="171">
        <f t="shared" si="93"/>
        <v>-6.25</v>
      </c>
      <c r="G816" s="102"/>
      <c r="H816" s="102"/>
      <c r="I816" s="102"/>
      <c r="J816" s="102"/>
    </row>
    <row r="817" spans="1:10" ht="12.75">
      <c r="A817" s="161">
        <v>13</v>
      </c>
      <c r="B817" s="163">
        <f t="shared" si="94"/>
        <v>3</v>
      </c>
      <c r="C817" s="167">
        <f t="shared" si="90"/>
        <v>9</v>
      </c>
      <c r="D817" s="112">
        <f t="shared" si="91"/>
        <v>18</v>
      </c>
      <c r="E817" s="96">
        <f t="shared" si="92"/>
        <v>4.5</v>
      </c>
      <c r="F817" s="172">
        <f t="shared" si="93"/>
        <v>-9</v>
      </c>
      <c r="G817" s="102"/>
      <c r="H817" s="102"/>
      <c r="I817" s="102"/>
      <c r="J817" s="102"/>
    </row>
    <row r="821" spans="1:2" ht="12.75">
      <c r="A821" s="2" t="s">
        <v>122</v>
      </c>
      <c r="B821" s="2" t="s">
        <v>123</v>
      </c>
    </row>
    <row r="822" spans="1:6" ht="12.75">
      <c r="A822" s="155" t="s">
        <v>3</v>
      </c>
      <c r="B822" s="156">
        <v>0.5</v>
      </c>
      <c r="C822" s="50"/>
      <c r="D822" s="52"/>
      <c r="E822" s="50"/>
      <c r="F822" s="53"/>
    </row>
    <row r="823" spans="1:6" ht="13.5" thickBot="1">
      <c r="A823" s="173" t="s">
        <v>53</v>
      </c>
      <c r="B823" s="7"/>
      <c r="C823" s="61"/>
      <c r="D823" s="60"/>
      <c r="E823" s="61"/>
      <c r="F823" s="62"/>
    </row>
    <row r="824" spans="1:6" ht="13.5" thickBot="1">
      <c r="A824" s="43" t="s">
        <v>34</v>
      </c>
      <c r="B824" s="153" t="s">
        <v>0</v>
      </c>
      <c r="C824" s="63" t="s">
        <v>119</v>
      </c>
      <c r="D824" s="64" t="s">
        <v>116</v>
      </c>
      <c r="E824" s="63" t="s">
        <v>117</v>
      </c>
      <c r="F824" s="65" t="s">
        <v>118</v>
      </c>
    </row>
    <row r="825" spans="1:6" ht="13.5" thickTop="1">
      <c r="A825" s="46">
        <v>1</v>
      </c>
      <c r="B825" s="67">
        <f aca="true" t="shared" si="95" ref="B825:B830">B826-$B$822</f>
        <v>-3</v>
      </c>
      <c r="C825" s="109">
        <f aca="true" t="shared" si="96" ref="C825:C837">B825^2+2</f>
        <v>11</v>
      </c>
      <c r="D825" s="174">
        <f aca="true" t="shared" si="97" ref="D825:D837">B825^2-2</f>
        <v>7</v>
      </c>
      <c r="E825" s="99">
        <f aca="true" t="shared" si="98" ref="E825:E837">(B825+2)^2</f>
        <v>1</v>
      </c>
      <c r="F825" s="168">
        <f aca="true" t="shared" si="99" ref="F825:F837">(B825-2)^2</f>
        <v>25</v>
      </c>
    </row>
    <row r="826" spans="1:6" ht="12.75">
      <c r="A826" s="46">
        <v>2</v>
      </c>
      <c r="B826" s="67">
        <f t="shared" si="95"/>
        <v>-2.5</v>
      </c>
      <c r="C826" s="109">
        <f t="shared" si="96"/>
        <v>8.25</v>
      </c>
      <c r="D826" s="174">
        <f t="shared" si="97"/>
        <v>4.25</v>
      </c>
      <c r="E826" s="99">
        <f t="shared" si="98"/>
        <v>0.25</v>
      </c>
      <c r="F826" s="168">
        <f t="shared" si="99"/>
        <v>20.25</v>
      </c>
    </row>
    <row r="827" spans="1:6" ht="12.75">
      <c r="A827" s="46">
        <v>3</v>
      </c>
      <c r="B827" s="67">
        <f t="shared" si="95"/>
        <v>-2</v>
      </c>
      <c r="C827" s="109">
        <f t="shared" si="96"/>
        <v>6</v>
      </c>
      <c r="D827" s="174">
        <f t="shared" si="97"/>
        <v>2</v>
      </c>
      <c r="E827" s="99">
        <f t="shared" si="98"/>
        <v>0</v>
      </c>
      <c r="F827" s="168">
        <f t="shared" si="99"/>
        <v>16</v>
      </c>
    </row>
    <row r="828" spans="1:6" ht="12.75">
      <c r="A828" s="46">
        <v>4</v>
      </c>
      <c r="B828" s="67">
        <f t="shared" si="95"/>
        <v>-1.5</v>
      </c>
      <c r="C828" s="109">
        <f t="shared" si="96"/>
        <v>4.25</v>
      </c>
      <c r="D828" s="174">
        <f t="shared" si="97"/>
        <v>0.25</v>
      </c>
      <c r="E828" s="99">
        <f t="shared" si="98"/>
        <v>0.25</v>
      </c>
      <c r="F828" s="168">
        <f t="shared" si="99"/>
        <v>12.25</v>
      </c>
    </row>
    <row r="829" spans="1:6" ht="12.75">
      <c r="A829" s="46">
        <v>5</v>
      </c>
      <c r="B829" s="67">
        <f t="shared" si="95"/>
        <v>-1</v>
      </c>
      <c r="C829" s="109">
        <f t="shared" si="96"/>
        <v>3</v>
      </c>
      <c r="D829" s="174">
        <f t="shared" si="97"/>
        <v>-1</v>
      </c>
      <c r="E829" s="99">
        <f t="shared" si="98"/>
        <v>1</v>
      </c>
      <c r="F829" s="168">
        <f t="shared" si="99"/>
        <v>9</v>
      </c>
    </row>
    <row r="830" spans="1:6" ht="12.75">
      <c r="A830" s="46">
        <v>6</v>
      </c>
      <c r="B830" s="67">
        <f t="shared" si="95"/>
        <v>-0.5</v>
      </c>
      <c r="C830" s="109">
        <f t="shared" si="96"/>
        <v>2.25</v>
      </c>
      <c r="D830" s="174">
        <f t="shared" si="97"/>
        <v>-1.75</v>
      </c>
      <c r="E830" s="99">
        <f t="shared" si="98"/>
        <v>2.25</v>
      </c>
      <c r="F830" s="168">
        <f t="shared" si="99"/>
        <v>6.25</v>
      </c>
    </row>
    <row r="831" spans="1:6" ht="12.75">
      <c r="A831" s="46">
        <v>7</v>
      </c>
      <c r="B831" s="67">
        <v>0</v>
      </c>
      <c r="C831" s="109">
        <f t="shared" si="96"/>
        <v>2</v>
      </c>
      <c r="D831" s="174">
        <f t="shared" si="97"/>
        <v>-2</v>
      </c>
      <c r="E831" s="99">
        <f t="shared" si="98"/>
        <v>4</v>
      </c>
      <c r="F831" s="168">
        <f t="shared" si="99"/>
        <v>4</v>
      </c>
    </row>
    <row r="832" spans="1:6" ht="12.75">
      <c r="A832" s="46">
        <v>8</v>
      </c>
      <c r="B832" s="67">
        <f aca="true" t="shared" si="100" ref="B832:B837">B831+$B$822</f>
        <v>0.5</v>
      </c>
      <c r="C832" s="109">
        <f t="shared" si="96"/>
        <v>2.25</v>
      </c>
      <c r="D832" s="174">
        <f t="shared" si="97"/>
        <v>-1.75</v>
      </c>
      <c r="E832" s="99">
        <f t="shared" si="98"/>
        <v>6.25</v>
      </c>
      <c r="F832" s="168">
        <f t="shared" si="99"/>
        <v>2.25</v>
      </c>
    </row>
    <row r="833" spans="1:6" ht="12.75">
      <c r="A833" s="46">
        <v>9</v>
      </c>
      <c r="B833" s="67">
        <f t="shared" si="100"/>
        <v>1</v>
      </c>
      <c r="C833" s="109">
        <f t="shared" si="96"/>
        <v>3</v>
      </c>
      <c r="D833" s="174">
        <f t="shared" si="97"/>
        <v>-1</v>
      </c>
      <c r="E833" s="99">
        <f t="shared" si="98"/>
        <v>9</v>
      </c>
      <c r="F833" s="168">
        <f t="shared" si="99"/>
        <v>1</v>
      </c>
    </row>
    <row r="834" spans="1:6" ht="12.75">
      <c r="A834" s="46">
        <v>10</v>
      </c>
      <c r="B834" s="67">
        <f t="shared" si="100"/>
        <v>1.5</v>
      </c>
      <c r="C834" s="109">
        <f t="shared" si="96"/>
        <v>4.25</v>
      </c>
      <c r="D834" s="174">
        <f t="shared" si="97"/>
        <v>0.25</v>
      </c>
      <c r="E834" s="99">
        <f t="shared" si="98"/>
        <v>12.25</v>
      </c>
      <c r="F834" s="168">
        <f t="shared" si="99"/>
        <v>0.25</v>
      </c>
    </row>
    <row r="835" spans="1:6" ht="12.75">
      <c r="A835" s="46">
        <v>11</v>
      </c>
      <c r="B835" s="67">
        <f t="shared" si="100"/>
        <v>2</v>
      </c>
      <c r="C835" s="109">
        <f t="shared" si="96"/>
        <v>6</v>
      </c>
      <c r="D835" s="174">
        <f t="shared" si="97"/>
        <v>2</v>
      </c>
      <c r="E835" s="99">
        <f t="shared" si="98"/>
        <v>16</v>
      </c>
      <c r="F835" s="168">
        <f t="shared" si="99"/>
        <v>0</v>
      </c>
    </row>
    <row r="836" spans="1:6" ht="12.75">
      <c r="A836" s="46">
        <v>12</v>
      </c>
      <c r="B836" s="67">
        <f t="shared" si="100"/>
        <v>2.5</v>
      </c>
      <c r="C836" s="109">
        <f t="shared" si="96"/>
        <v>8.25</v>
      </c>
      <c r="D836" s="174">
        <f t="shared" si="97"/>
        <v>4.25</v>
      </c>
      <c r="E836" s="99">
        <f t="shared" si="98"/>
        <v>20.25</v>
      </c>
      <c r="F836" s="168">
        <f t="shared" si="99"/>
        <v>0.25</v>
      </c>
    </row>
    <row r="837" spans="1:6" ht="12.75">
      <c r="A837" s="47">
        <v>13</v>
      </c>
      <c r="B837" s="68">
        <f t="shared" si="100"/>
        <v>3</v>
      </c>
      <c r="C837" s="110">
        <f t="shared" si="96"/>
        <v>11</v>
      </c>
      <c r="D837" s="175">
        <f t="shared" si="97"/>
        <v>7</v>
      </c>
      <c r="E837" s="100">
        <f t="shared" si="98"/>
        <v>25</v>
      </c>
      <c r="F837" s="169">
        <f t="shared" si="99"/>
        <v>1</v>
      </c>
    </row>
    <row r="840" spans="1:2" ht="12.75">
      <c r="A840" s="2"/>
      <c r="B840" s="2"/>
    </row>
    <row r="841" spans="1:2" ht="12.75">
      <c r="A841" s="2" t="s">
        <v>128</v>
      </c>
      <c r="B841" s="2" t="s">
        <v>132</v>
      </c>
    </row>
    <row r="842" spans="1:2" ht="12.75">
      <c r="A842" s="7"/>
      <c r="B842" s="7"/>
    </row>
    <row r="844" spans="1:6" ht="12.75">
      <c r="A844" s="176" t="s">
        <v>3</v>
      </c>
      <c r="B844" s="52">
        <v>0.5</v>
      </c>
      <c r="C844" s="50"/>
      <c r="D844" s="52"/>
      <c r="E844" s="50"/>
      <c r="F844" s="53"/>
    </row>
    <row r="845" spans="1:6" ht="13.5" thickBot="1">
      <c r="A845" s="177" t="s">
        <v>54</v>
      </c>
      <c r="B845" s="60"/>
      <c r="C845" s="61"/>
      <c r="D845" s="60"/>
      <c r="E845" s="61"/>
      <c r="F845" s="62"/>
    </row>
    <row r="846" spans="1:11" ht="13.5" thickBot="1">
      <c r="A846" s="57" t="s">
        <v>34</v>
      </c>
      <c r="B846" s="58" t="s">
        <v>0</v>
      </c>
      <c r="C846" s="71" t="s">
        <v>124</v>
      </c>
      <c r="D846" s="72" t="s">
        <v>125</v>
      </c>
      <c r="E846" s="71" t="s">
        <v>126</v>
      </c>
      <c r="F846" s="73" t="s">
        <v>127</v>
      </c>
      <c r="K846" s="12"/>
    </row>
    <row r="847" spans="1:6" ht="13.5" thickTop="1">
      <c r="A847" s="46">
        <v>1</v>
      </c>
      <c r="B847" s="67">
        <f aca="true" t="shared" si="101" ref="B847:B852">B848-$B$844</f>
        <v>-3</v>
      </c>
      <c r="C847" s="166">
        <f>B847^3</f>
        <v>-27</v>
      </c>
      <c r="D847" s="174">
        <f>-(B847^3)</f>
        <v>27</v>
      </c>
      <c r="E847" s="99">
        <f>2*B847^3</f>
        <v>-54</v>
      </c>
      <c r="F847" s="168">
        <f>0.5*B847^3</f>
        <v>-13.5</v>
      </c>
    </row>
    <row r="848" spans="1:6" ht="12.75">
      <c r="A848" s="46">
        <v>2</v>
      </c>
      <c r="B848" s="67">
        <f t="shared" si="101"/>
        <v>-2.5</v>
      </c>
      <c r="C848" s="166">
        <f aca="true" t="shared" si="102" ref="C848:C859">B848^3</f>
        <v>-15.625</v>
      </c>
      <c r="D848" s="174">
        <f aca="true" t="shared" si="103" ref="D848:D859">-(B848^3)</f>
        <v>15.625</v>
      </c>
      <c r="E848" s="99">
        <f aca="true" t="shared" si="104" ref="E848:E859">2*B848^3</f>
        <v>-31.25</v>
      </c>
      <c r="F848" s="168">
        <f aca="true" t="shared" si="105" ref="F848:F859">0.5*B848^3</f>
        <v>-7.8125</v>
      </c>
    </row>
    <row r="849" spans="1:6" ht="12.75">
      <c r="A849" s="46">
        <v>3</v>
      </c>
      <c r="B849" s="67">
        <f t="shared" si="101"/>
        <v>-2</v>
      </c>
      <c r="C849" s="166">
        <f t="shared" si="102"/>
        <v>-8</v>
      </c>
      <c r="D849" s="174">
        <f t="shared" si="103"/>
        <v>8</v>
      </c>
      <c r="E849" s="99">
        <f t="shared" si="104"/>
        <v>-16</v>
      </c>
      <c r="F849" s="168">
        <f t="shared" si="105"/>
        <v>-4</v>
      </c>
    </row>
    <row r="850" spans="1:6" ht="12.75">
      <c r="A850" s="46">
        <v>4</v>
      </c>
      <c r="B850" s="67">
        <f t="shared" si="101"/>
        <v>-1.5</v>
      </c>
      <c r="C850" s="166">
        <f t="shared" si="102"/>
        <v>-3.375</v>
      </c>
      <c r="D850" s="174">
        <f t="shared" si="103"/>
        <v>3.375</v>
      </c>
      <c r="E850" s="99">
        <f t="shared" si="104"/>
        <v>-6.75</v>
      </c>
      <c r="F850" s="168">
        <f t="shared" si="105"/>
        <v>-1.6875</v>
      </c>
    </row>
    <row r="851" spans="1:6" ht="12.75">
      <c r="A851" s="46">
        <v>5</v>
      </c>
      <c r="B851" s="67">
        <f t="shared" si="101"/>
        <v>-1</v>
      </c>
      <c r="C851" s="166">
        <f t="shared" si="102"/>
        <v>-1</v>
      </c>
      <c r="D851" s="174">
        <f t="shared" si="103"/>
        <v>1</v>
      </c>
      <c r="E851" s="99">
        <f t="shared" si="104"/>
        <v>-2</v>
      </c>
      <c r="F851" s="168">
        <f t="shared" si="105"/>
        <v>-0.5</v>
      </c>
    </row>
    <row r="852" spans="1:6" ht="12.75">
      <c r="A852" s="46">
        <v>6</v>
      </c>
      <c r="B852" s="67">
        <f t="shared" si="101"/>
        <v>-0.5</v>
      </c>
      <c r="C852" s="166">
        <f t="shared" si="102"/>
        <v>-0.125</v>
      </c>
      <c r="D852" s="174">
        <f t="shared" si="103"/>
        <v>0.125</v>
      </c>
      <c r="E852" s="99">
        <f t="shared" si="104"/>
        <v>-0.25</v>
      </c>
      <c r="F852" s="168">
        <f t="shared" si="105"/>
        <v>-0.0625</v>
      </c>
    </row>
    <row r="853" spans="1:6" ht="12.75">
      <c r="A853" s="46">
        <v>7</v>
      </c>
      <c r="B853" s="67">
        <v>0</v>
      </c>
      <c r="C853" s="166">
        <f t="shared" si="102"/>
        <v>0</v>
      </c>
      <c r="D853" s="174">
        <f t="shared" si="103"/>
        <v>0</v>
      </c>
      <c r="E853" s="99">
        <f t="shared" si="104"/>
        <v>0</v>
      </c>
      <c r="F853" s="168">
        <f t="shared" si="105"/>
        <v>0</v>
      </c>
    </row>
    <row r="854" spans="1:6" ht="12.75">
      <c r="A854" s="46">
        <v>8</v>
      </c>
      <c r="B854" s="67">
        <f aca="true" t="shared" si="106" ref="B854:B859">B853+$B$844</f>
        <v>0.5</v>
      </c>
      <c r="C854" s="166">
        <f t="shared" si="102"/>
        <v>0.125</v>
      </c>
      <c r="D854" s="174">
        <f t="shared" si="103"/>
        <v>-0.125</v>
      </c>
      <c r="E854" s="99">
        <f t="shared" si="104"/>
        <v>0.25</v>
      </c>
      <c r="F854" s="168">
        <f t="shared" si="105"/>
        <v>0.0625</v>
      </c>
    </row>
    <row r="855" spans="1:6" ht="12.75">
      <c r="A855" s="46">
        <v>9</v>
      </c>
      <c r="B855" s="67">
        <f t="shared" si="106"/>
        <v>1</v>
      </c>
      <c r="C855" s="166">
        <f t="shared" si="102"/>
        <v>1</v>
      </c>
      <c r="D855" s="174">
        <f t="shared" si="103"/>
        <v>-1</v>
      </c>
      <c r="E855" s="99">
        <f t="shared" si="104"/>
        <v>2</v>
      </c>
      <c r="F855" s="168">
        <f t="shared" si="105"/>
        <v>0.5</v>
      </c>
    </row>
    <row r="856" spans="1:6" ht="12.75">
      <c r="A856" s="46">
        <v>10</v>
      </c>
      <c r="B856" s="67">
        <f t="shared" si="106"/>
        <v>1.5</v>
      </c>
      <c r="C856" s="166">
        <f t="shared" si="102"/>
        <v>3.375</v>
      </c>
      <c r="D856" s="174">
        <f t="shared" si="103"/>
        <v>-3.375</v>
      </c>
      <c r="E856" s="99">
        <f t="shared" si="104"/>
        <v>6.75</v>
      </c>
      <c r="F856" s="168">
        <f t="shared" si="105"/>
        <v>1.6875</v>
      </c>
    </row>
    <row r="857" spans="1:6" ht="12.75">
      <c r="A857" s="46">
        <v>11</v>
      </c>
      <c r="B857" s="67">
        <f t="shared" si="106"/>
        <v>2</v>
      </c>
      <c r="C857" s="166">
        <f t="shared" si="102"/>
        <v>8</v>
      </c>
      <c r="D857" s="174">
        <f t="shared" si="103"/>
        <v>-8</v>
      </c>
      <c r="E857" s="99">
        <f t="shared" si="104"/>
        <v>16</v>
      </c>
      <c r="F857" s="168">
        <f t="shared" si="105"/>
        <v>4</v>
      </c>
    </row>
    <row r="858" spans="1:6" ht="12.75">
      <c r="A858" s="46">
        <v>12</v>
      </c>
      <c r="B858" s="67">
        <f t="shared" si="106"/>
        <v>2.5</v>
      </c>
      <c r="C858" s="166">
        <f t="shared" si="102"/>
        <v>15.625</v>
      </c>
      <c r="D858" s="174">
        <f t="shared" si="103"/>
        <v>-15.625</v>
      </c>
      <c r="E858" s="99">
        <f t="shared" si="104"/>
        <v>31.25</v>
      </c>
      <c r="F858" s="168">
        <f t="shared" si="105"/>
        <v>7.8125</v>
      </c>
    </row>
    <row r="859" spans="1:6" ht="12.75">
      <c r="A859" s="47">
        <v>13</v>
      </c>
      <c r="B859" s="68">
        <f t="shared" si="106"/>
        <v>3</v>
      </c>
      <c r="C859" s="167">
        <f t="shared" si="102"/>
        <v>27</v>
      </c>
      <c r="D859" s="175">
        <f t="shared" si="103"/>
        <v>-27</v>
      </c>
      <c r="E859" s="100">
        <f t="shared" si="104"/>
        <v>54</v>
      </c>
      <c r="F859" s="169">
        <f t="shared" si="105"/>
        <v>13.5</v>
      </c>
    </row>
    <row r="862" spans="1:2" ht="12.75">
      <c r="A862" s="2" t="s">
        <v>133</v>
      </c>
      <c r="B862" s="2" t="s">
        <v>134</v>
      </c>
    </row>
    <row r="864" spans="1:6" ht="15" customHeight="1">
      <c r="A864" s="176" t="s">
        <v>3</v>
      </c>
      <c r="B864" s="52">
        <v>0.25</v>
      </c>
      <c r="C864" s="50"/>
      <c r="D864" s="52"/>
      <c r="E864" s="50"/>
      <c r="F864" s="53"/>
    </row>
    <row r="865" spans="1:6" ht="12.75">
      <c r="A865" s="157" t="s">
        <v>54</v>
      </c>
      <c r="B865" s="7"/>
      <c r="C865" s="3"/>
      <c r="D865" s="7"/>
      <c r="E865" s="3"/>
      <c r="F865" s="54"/>
    </row>
    <row r="866" spans="1:11" ht="13.5" thickBot="1">
      <c r="A866" s="159" t="s">
        <v>34</v>
      </c>
      <c r="B866" s="159" t="s">
        <v>0</v>
      </c>
      <c r="C866" s="149" t="s">
        <v>129</v>
      </c>
      <c r="D866" s="149" t="s">
        <v>130</v>
      </c>
      <c r="E866" s="149" t="s">
        <v>131</v>
      </c>
      <c r="F866" s="149" t="s">
        <v>131</v>
      </c>
      <c r="K866" s="12"/>
    </row>
    <row r="867" spans="1:6" ht="13.5" thickTop="1">
      <c r="A867" s="46">
        <v>1</v>
      </c>
      <c r="B867" s="67">
        <f aca="true" t="shared" si="107" ref="B867:B872">B868-$B$864</f>
        <v>-1.5</v>
      </c>
      <c r="C867" s="166">
        <f aca="true" t="shared" si="108" ref="C867:C879">B867^3+2</f>
        <v>-1.375</v>
      </c>
      <c r="D867" s="174">
        <f aca="true" t="shared" si="109" ref="D867:D879">B867^3-2</f>
        <v>-5.375</v>
      </c>
      <c r="E867" s="99">
        <f>(B867+1)^3</f>
        <v>-0.125</v>
      </c>
      <c r="F867" s="168">
        <f aca="true" t="shared" si="110" ref="F867:F879">(B867-2)^3</f>
        <v>-42.875</v>
      </c>
    </row>
    <row r="868" spans="1:6" ht="12.75">
      <c r="A868" s="46">
        <v>2</v>
      </c>
      <c r="B868" s="67">
        <f t="shared" si="107"/>
        <v>-1.25</v>
      </c>
      <c r="C868" s="166">
        <f t="shared" si="108"/>
        <v>0.046875</v>
      </c>
      <c r="D868" s="174">
        <f t="shared" si="109"/>
        <v>-3.953125</v>
      </c>
      <c r="E868" s="99">
        <f>(B868+0.5)^3</f>
        <v>-0.421875</v>
      </c>
      <c r="F868" s="168">
        <f t="shared" si="110"/>
        <v>-34.328125</v>
      </c>
    </row>
    <row r="869" spans="1:6" ht="12.75">
      <c r="A869" s="46">
        <v>3</v>
      </c>
      <c r="B869" s="67">
        <f t="shared" si="107"/>
        <v>-1</v>
      </c>
      <c r="C869" s="166">
        <f t="shared" si="108"/>
        <v>1</v>
      </c>
      <c r="D869" s="174">
        <f t="shared" si="109"/>
        <v>-3</v>
      </c>
      <c r="E869" s="99">
        <f aca="true" t="shared" si="111" ref="E869:E879">(B869+2)^3</f>
        <v>1</v>
      </c>
      <c r="F869" s="168">
        <f t="shared" si="110"/>
        <v>-27</v>
      </c>
    </row>
    <row r="870" spans="1:6" ht="12.75">
      <c r="A870" s="46">
        <v>4</v>
      </c>
      <c r="B870" s="67">
        <f t="shared" si="107"/>
        <v>-0.75</v>
      </c>
      <c r="C870" s="166">
        <f t="shared" si="108"/>
        <v>1.578125</v>
      </c>
      <c r="D870" s="174">
        <f t="shared" si="109"/>
        <v>-2.421875</v>
      </c>
      <c r="E870" s="99">
        <f t="shared" si="111"/>
        <v>1.953125</v>
      </c>
      <c r="F870" s="168">
        <f t="shared" si="110"/>
        <v>-20.796875</v>
      </c>
    </row>
    <row r="871" spans="1:6" ht="12.75">
      <c r="A871" s="46">
        <v>5</v>
      </c>
      <c r="B871" s="67">
        <f t="shared" si="107"/>
        <v>-0.5</v>
      </c>
      <c r="C871" s="166">
        <f t="shared" si="108"/>
        <v>1.875</v>
      </c>
      <c r="D871" s="174">
        <f t="shared" si="109"/>
        <v>-2.125</v>
      </c>
      <c r="E871" s="99">
        <f t="shared" si="111"/>
        <v>3.375</v>
      </c>
      <c r="F871" s="168">
        <f t="shared" si="110"/>
        <v>-15.625</v>
      </c>
    </row>
    <row r="872" spans="1:6" ht="12.75">
      <c r="A872" s="46">
        <v>6</v>
      </c>
      <c r="B872" s="67">
        <f t="shared" si="107"/>
        <v>-0.25</v>
      </c>
      <c r="C872" s="166">
        <f t="shared" si="108"/>
        <v>1.984375</v>
      </c>
      <c r="D872" s="174">
        <f t="shared" si="109"/>
        <v>-2.015625</v>
      </c>
      <c r="E872" s="99">
        <f t="shared" si="111"/>
        <v>5.359375</v>
      </c>
      <c r="F872" s="168">
        <f t="shared" si="110"/>
        <v>-11.390625</v>
      </c>
    </row>
    <row r="873" spans="1:6" ht="12.75">
      <c r="A873" s="46">
        <v>7</v>
      </c>
      <c r="B873" s="67">
        <v>0</v>
      </c>
      <c r="C873" s="166">
        <f t="shared" si="108"/>
        <v>2</v>
      </c>
      <c r="D873" s="174">
        <f t="shared" si="109"/>
        <v>-2</v>
      </c>
      <c r="E873" s="99">
        <f t="shared" si="111"/>
        <v>8</v>
      </c>
      <c r="F873" s="168">
        <f t="shared" si="110"/>
        <v>-8</v>
      </c>
    </row>
    <row r="874" spans="1:6" ht="12.75">
      <c r="A874" s="46">
        <v>8</v>
      </c>
      <c r="B874" s="67">
        <f aca="true" t="shared" si="112" ref="B874:B879">B873+$B$864</f>
        <v>0.25</v>
      </c>
      <c r="C874" s="166">
        <f t="shared" si="108"/>
        <v>2.015625</v>
      </c>
      <c r="D874" s="174">
        <f t="shared" si="109"/>
        <v>-1.984375</v>
      </c>
      <c r="E874" s="99">
        <f t="shared" si="111"/>
        <v>11.390625</v>
      </c>
      <c r="F874" s="168">
        <f t="shared" si="110"/>
        <v>-5.359375</v>
      </c>
    </row>
    <row r="875" spans="1:6" ht="12.75">
      <c r="A875" s="46">
        <v>9</v>
      </c>
      <c r="B875" s="67">
        <f t="shared" si="112"/>
        <v>0.5</v>
      </c>
      <c r="C875" s="166">
        <f t="shared" si="108"/>
        <v>2.125</v>
      </c>
      <c r="D875" s="174">
        <f t="shared" si="109"/>
        <v>-1.875</v>
      </c>
      <c r="E875" s="99">
        <f t="shared" si="111"/>
        <v>15.625</v>
      </c>
      <c r="F875" s="168">
        <f t="shared" si="110"/>
        <v>-3.375</v>
      </c>
    </row>
    <row r="876" spans="1:6" ht="12.75">
      <c r="A876" s="46">
        <v>10</v>
      </c>
      <c r="B876" s="67">
        <f t="shared" si="112"/>
        <v>0.75</v>
      </c>
      <c r="C876" s="166">
        <f t="shared" si="108"/>
        <v>2.421875</v>
      </c>
      <c r="D876" s="174">
        <f t="shared" si="109"/>
        <v>-1.578125</v>
      </c>
      <c r="E876" s="99">
        <f t="shared" si="111"/>
        <v>20.796875</v>
      </c>
      <c r="F876" s="168">
        <f t="shared" si="110"/>
        <v>-1.953125</v>
      </c>
    </row>
    <row r="877" spans="1:6" ht="12.75">
      <c r="A877" s="46">
        <v>11</v>
      </c>
      <c r="B877" s="67">
        <f t="shared" si="112"/>
        <v>1</v>
      </c>
      <c r="C877" s="166">
        <f t="shared" si="108"/>
        <v>3</v>
      </c>
      <c r="D877" s="174">
        <f t="shared" si="109"/>
        <v>-1</v>
      </c>
      <c r="E877" s="99">
        <f t="shared" si="111"/>
        <v>27</v>
      </c>
      <c r="F877" s="168">
        <f t="shared" si="110"/>
        <v>-1</v>
      </c>
    </row>
    <row r="878" spans="1:6" ht="12.75">
      <c r="A878" s="46">
        <v>12</v>
      </c>
      <c r="B878" s="67">
        <f t="shared" si="112"/>
        <v>1.25</v>
      </c>
      <c r="C878" s="166">
        <f t="shared" si="108"/>
        <v>3.953125</v>
      </c>
      <c r="D878" s="174">
        <f t="shared" si="109"/>
        <v>-0.046875</v>
      </c>
      <c r="E878" s="99">
        <f t="shared" si="111"/>
        <v>34.328125</v>
      </c>
      <c r="F878" s="168">
        <f t="shared" si="110"/>
        <v>-0.421875</v>
      </c>
    </row>
    <row r="879" spans="1:6" ht="12.75">
      <c r="A879" s="47">
        <v>13</v>
      </c>
      <c r="B879" s="68">
        <f t="shared" si="112"/>
        <v>1.5</v>
      </c>
      <c r="C879" s="167">
        <f t="shared" si="108"/>
        <v>5.375</v>
      </c>
      <c r="D879" s="175">
        <f t="shared" si="109"/>
        <v>1.375</v>
      </c>
      <c r="E879" s="100">
        <f t="shared" si="111"/>
        <v>42.875</v>
      </c>
      <c r="F879" s="169">
        <f t="shared" si="110"/>
        <v>-0.125</v>
      </c>
    </row>
    <row r="883" spans="1:2" ht="12.75">
      <c r="A883" s="2" t="s">
        <v>135</v>
      </c>
      <c r="B883" s="2" t="s">
        <v>136</v>
      </c>
    </row>
    <row r="886" spans="1:10" ht="12.75">
      <c r="A886" s="180" t="s">
        <v>10</v>
      </c>
      <c r="B886" s="180">
        <v>1</v>
      </c>
      <c r="C886" s="50"/>
      <c r="D886" s="52"/>
      <c r="E886" s="50"/>
      <c r="F886" s="52"/>
      <c r="G886" s="7"/>
      <c r="H886" s="7"/>
      <c r="I886" s="7"/>
      <c r="J886" s="7"/>
    </row>
    <row r="887" spans="1:10" ht="12.75">
      <c r="A887" s="157" t="s">
        <v>55</v>
      </c>
      <c r="B887" s="183"/>
      <c r="C887" s="3"/>
      <c r="D887" s="7"/>
      <c r="E887" s="3"/>
      <c r="F887" s="7"/>
      <c r="G887" s="7"/>
      <c r="H887" s="7"/>
      <c r="I887" s="7"/>
      <c r="J887" s="7"/>
    </row>
    <row r="888" spans="1:10" ht="13.5" thickBot="1">
      <c r="A888" s="43" t="s">
        <v>34</v>
      </c>
      <c r="B888" s="153" t="s">
        <v>0</v>
      </c>
      <c r="C888" s="82" t="s">
        <v>137</v>
      </c>
      <c r="D888" s="82" t="s">
        <v>138</v>
      </c>
      <c r="E888" s="82" t="s">
        <v>139</v>
      </c>
      <c r="F888" s="82" t="s">
        <v>140</v>
      </c>
      <c r="G888" s="7"/>
      <c r="H888" s="7"/>
      <c r="I888" s="7"/>
      <c r="J888" s="7"/>
    </row>
    <row r="889" spans="1:10" ht="13.5" thickTop="1">
      <c r="A889" s="46">
        <v>1</v>
      </c>
      <c r="B889" s="46">
        <f aca="true" t="shared" si="113" ref="B889:B894">B890-$B$886</f>
        <v>-6</v>
      </c>
      <c r="C889" s="105">
        <f>ABS(B889)</f>
        <v>6</v>
      </c>
      <c r="D889" s="107">
        <f>-ABS(B889)</f>
        <v>-6</v>
      </c>
      <c r="E889" s="37">
        <f>ABS(2*B889)</f>
        <v>12</v>
      </c>
      <c r="F889" s="168">
        <f>ABS(B889*0.5)</f>
        <v>3</v>
      </c>
      <c r="G889" s="7"/>
      <c r="H889" s="7"/>
      <c r="I889" s="7"/>
      <c r="J889" s="7"/>
    </row>
    <row r="890" spans="1:6" ht="12.75">
      <c r="A890" s="46">
        <v>2</v>
      </c>
      <c r="B890" s="46">
        <f t="shared" si="113"/>
        <v>-5</v>
      </c>
      <c r="C890" s="105">
        <f aca="true" t="shared" si="114" ref="C890:C901">ABS(B890)</f>
        <v>5</v>
      </c>
      <c r="D890" s="107">
        <f aca="true" t="shared" si="115" ref="D890:D901">-ABS(B890)</f>
        <v>-5</v>
      </c>
      <c r="E890" s="37">
        <f aca="true" t="shared" si="116" ref="E890:E901">ABS(2*B890)</f>
        <v>10</v>
      </c>
      <c r="F890" s="168">
        <f aca="true" t="shared" si="117" ref="F890:F901">ABS(B890*0.5)</f>
        <v>2.5</v>
      </c>
    </row>
    <row r="891" spans="1:6" ht="12.75">
      <c r="A891" s="46">
        <v>3</v>
      </c>
      <c r="B891" s="46">
        <f t="shared" si="113"/>
        <v>-4</v>
      </c>
      <c r="C891" s="105">
        <f t="shared" si="114"/>
        <v>4</v>
      </c>
      <c r="D891" s="107">
        <f t="shared" si="115"/>
        <v>-4</v>
      </c>
      <c r="E891" s="37">
        <f t="shared" si="116"/>
        <v>8</v>
      </c>
      <c r="F891" s="168">
        <f t="shared" si="117"/>
        <v>2</v>
      </c>
    </row>
    <row r="892" spans="1:6" ht="12.75">
      <c r="A892" s="46">
        <v>4</v>
      </c>
      <c r="B892" s="46">
        <f t="shared" si="113"/>
        <v>-3</v>
      </c>
      <c r="C892" s="105">
        <f t="shared" si="114"/>
        <v>3</v>
      </c>
      <c r="D892" s="107">
        <f t="shared" si="115"/>
        <v>-3</v>
      </c>
      <c r="E892" s="37">
        <f t="shared" si="116"/>
        <v>6</v>
      </c>
      <c r="F892" s="168">
        <f t="shared" si="117"/>
        <v>1.5</v>
      </c>
    </row>
    <row r="893" spans="1:6" ht="12.75">
      <c r="A893" s="46">
        <v>5</v>
      </c>
      <c r="B893" s="46">
        <f t="shared" si="113"/>
        <v>-2</v>
      </c>
      <c r="C893" s="105">
        <f t="shared" si="114"/>
        <v>2</v>
      </c>
      <c r="D893" s="107">
        <f t="shared" si="115"/>
        <v>-2</v>
      </c>
      <c r="E893" s="37">
        <f t="shared" si="116"/>
        <v>4</v>
      </c>
      <c r="F893" s="168">
        <f t="shared" si="117"/>
        <v>1</v>
      </c>
    </row>
    <row r="894" spans="1:6" ht="12.75">
      <c r="A894" s="46">
        <v>6</v>
      </c>
      <c r="B894" s="46">
        <f t="shared" si="113"/>
        <v>-1</v>
      </c>
      <c r="C894" s="105">
        <f t="shared" si="114"/>
        <v>1</v>
      </c>
      <c r="D894" s="107">
        <f t="shared" si="115"/>
        <v>-1</v>
      </c>
      <c r="E894" s="37">
        <f t="shared" si="116"/>
        <v>2</v>
      </c>
      <c r="F894" s="168">
        <f t="shared" si="117"/>
        <v>0.5</v>
      </c>
    </row>
    <row r="895" spans="1:6" ht="12.75">
      <c r="A895" s="46">
        <v>7</v>
      </c>
      <c r="B895" s="46">
        <v>0</v>
      </c>
      <c r="C895" s="105">
        <f t="shared" si="114"/>
        <v>0</v>
      </c>
      <c r="D895" s="107">
        <f t="shared" si="115"/>
        <v>0</v>
      </c>
      <c r="E895" s="37">
        <f t="shared" si="116"/>
        <v>0</v>
      </c>
      <c r="F895" s="168">
        <f t="shared" si="117"/>
        <v>0</v>
      </c>
    </row>
    <row r="896" spans="1:6" ht="12.75">
      <c r="A896" s="46">
        <v>8</v>
      </c>
      <c r="B896" s="46">
        <f aca="true" t="shared" si="118" ref="B896:B901">B895+$B$886</f>
        <v>1</v>
      </c>
      <c r="C896" s="105">
        <f t="shared" si="114"/>
        <v>1</v>
      </c>
      <c r="D896" s="107">
        <f t="shared" si="115"/>
        <v>-1</v>
      </c>
      <c r="E896" s="37">
        <f t="shared" si="116"/>
        <v>2</v>
      </c>
      <c r="F896" s="168">
        <f t="shared" si="117"/>
        <v>0.5</v>
      </c>
    </row>
    <row r="897" spans="1:6" ht="12.75">
      <c r="A897" s="46">
        <v>9</v>
      </c>
      <c r="B897" s="46">
        <f t="shared" si="118"/>
        <v>2</v>
      </c>
      <c r="C897" s="105">
        <f t="shared" si="114"/>
        <v>2</v>
      </c>
      <c r="D897" s="107">
        <f t="shared" si="115"/>
        <v>-2</v>
      </c>
      <c r="E897" s="37">
        <f t="shared" si="116"/>
        <v>4</v>
      </c>
      <c r="F897" s="168">
        <f t="shared" si="117"/>
        <v>1</v>
      </c>
    </row>
    <row r="898" spans="1:6" ht="12.75">
      <c r="A898" s="46">
        <v>10</v>
      </c>
      <c r="B898" s="46">
        <f t="shared" si="118"/>
        <v>3</v>
      </c>
      <c r="C898" s="105">
        <f t="shared" si="114"/>
        <v>3</v>
      </c>
      <c r="D898" s="107">
        <f t="shared" si="115"/>
        <v>-3</v>
      </c>
      <c r="E898" s="37">
        <f t="shared" si="116"/>
        <v>6</v>
      </c>
      <c r="F898" s="168">
        <f t="shared" si="117"/>
        <v>1.5</v>
      </c>
    </row>
    <row r="899" spans="1:6" ht="12.75">
      <c r="A899" s="46">
        <v>11</v>
      </c>
      <c r="B899" s="46">
        <f t="shared" si="118"/>
        <v>4</v>
      </c>
      <c r="C899" s="105">
        <f t="shared" si="114"/>
        <v>4</v>
      </c>
      <c r="D899" s="107">
        <f t="shared" si="115"/>
        <v>-4</v>
      </c>
      <c r="E899" s="37">
        <f t="shared" si="116"/>
        <v>8</v>
      </c>
      <c r="F899" s="168">
        <f t="shared" si="117"/>
        <v>2</v>
      </c>
    </row>
    <row r="900" spans="1:6" ht="12.75">
      <c r="A900" s="46">
        <v>12</v>
      </c>
      <c r="B900" s="46">
        <f t="shared" si="118"/>
        <v>5</v>
      </c>
      <c r="C900" s="105">
        <f t="shared" si="114"/>
        <v>5</v>
      </c>
      <c r="D900" s="107">
        <f t="shared" si="115"/>
        <v>-5</v>
      </c>
      <c r="E900" s="37">
        <f t="shared" si="116"/>
        <v>10</v>
      </c>
      <c r="F900" s="168">
        <f t="shared" si="117"/>
        <v>2.5</v>
      </c>
    </row>
    <row r="901" spans="1:6" ht="12.75">
      <c r="A901" s="47">
        <v>13</v>
      </c>
      <c r="B901" s="47">
        <f t="shared" si="118"/>
        <v>6</v>
      </c>
      <c r="C901" s="106">
        <f t="shared" si="114"/>
        <v>6</v>
      </c>
      <c r="D901" s="108">
        <f t="shared" si="115"/>
        <v>-6</v>
      </c>
      <c r="E901" s="38">
        <f t="shared" si="116"/>
        <v>12</v>
      </c>
      <c r="F901" s="169">
        <f t="shared" si="117"/>
        <v>3</v>
      </c>
    </row>
    <row r="904" spans="1:2" ht="12.75">
      <c r="A904" s="2" t="s">
        <v>145</v>
      </c>
      <c r="B904" s="2" t="s">
        <v>146</v>
      </c>
    </row>
    <row r="906" spans="1:7" ht="12.75">
      <c r="A906" s="180" t="s">
        <v>10</v>
      </c>
      <c r="B906" s="180">
        <v>1</v>
      </c>
      <c r="C906" s="50"/>
      <c r="D906" s="52"/>
      <c r="E906" s="50"/>
      <c r="F906" s="53"/>
      <c r="G906" s="53"/>
    </row>
    <row r="907" spans="1:7" ht="13.5" thickBot="1">
      <c r="A907" s="177" t="s">
        <v>55</v>
      </c>
      <c r="B907" s="181"/>
      <c r="C907" s="61"/>
      <c r="D907" s="60"/>
      <c r="E907" s="61"/>
      <c r="F907" s="62"/>
      <c r="G907" s="54"/>
    </row>
    <row r="908" spans="1:7" ht="13.5" thickBot="1">
      <c r="A908" s="178" t="s">
        <v>34</v>
      </c>
      <c r="B908" s="178" t="s">
        <v>0</v>
      </c>
      <c r="C908" s="179" t="s">
        <v>141</v>
      </c>
      <c r="D908" s="179" t="s">
        <v>142</v>
      </c>
      <c r="E908" s="179" t="s">
        <v>143</v>
      </c>
      <c r="F908" s="179" t="s">
        <v>144</v>
      </c>
      <c r="G908" s="54"/>
    </row>
    <row r="909" spans="1:7" ht="13.5" thickTop="1">
      <c r="A909" s="46">
        <v>1</v>
      </c>
      <c r="B909" s="46">
        <f aca="true" t="shared" si="119" ref="B909:B914">B910-$B$906</f>
        <v>-6</v>
      </c>
      <c r="C909" s="105">
        <f aca="true" t="shared" si="120" ref="C909:C921">ABS(B909+2)</f>
        <v>4</v>
      </c>
      <c r="D909" s="107">
        <f aca="true" t="shared" si="121" ref="D909:D921">ABS(B909-2)</f>
        <v>8</v>
      </c>
      <c r="E909" s="37">
        <f aca="true" t="shared" si="122" ref="E909:E921">ABS(B909)+2</f>
        <v>8</v>
      </c>
      <c r="F909" s="135">
        <f aca="true" t="shared" si="123" ref="F909:F921">ABS(B909)-2</f>
        <v>4</v>
      </c>
      <c r="G909" s="54"/>
    </row>
    <row r="910" spans="1:7" ht="12.75">
      <c r="A910" s="46">
        <v>2</v>
      </c>
      <c r="B910" s="46">
        <f t="shared" si="119"/>
        <v>-5</v>
      </c>
      <c r="C910" s="105">
        <f t="shared" si="120"/>
        <v>3</v>
      </c>
      <c r="D910" s="107">
        <f t="shared" si="121"/>
        <v>7</v>
      </c>
      <c r="E910" s="37">
        <f t="shared" si="122"/>
        <v>7</v>
      </c>
      <c r="F910" s="135">
        <f t="shared" si="123"/>
        <v>3</v>
      </c>
      <c r="G910" s="54"/>
    </row>
    <row r="911" spans="1:7" ht="12.75">
      <c r="A911" s="46">
        <v>3</v>
      </c>
      <c r="B911" s="46">
        <f t="shared" si="119"/>
        <v>-4</v>
      </c>
      <c r="C911" s="105">
        <f t="shared" si="120"/>
        <v>2</v>
      </c>
      <c r="D911" s="107">
        <f t="shared" si="121"/>
        <v>6</v>
      </c>
      <c r="E911" s="37">
        <f t="shared" si="122"/>
        <v>6</v>
      </c>
      <c r="F911" s="135">
        <f t="shared" si="123"/>
        <v>2</v>
      </c>
      <c r="G911" s="54"/>
    </row>
    <row r="912" spans="1:7" ht="12.75">
      <c r="A912" s="46">
        <v>4</v>
      </c>
      <c r="B912" s="46">
        <f t="shared" si="119"/>
        <v>-3</v>
      </c>
      <c r="C912" s="105">
        <f t="shared" si="120"/>
        <v>1</v>
      </c>
      <c r="D912" s="107">
        <f t="shared" si="121"/>
        <v>5</v>
      </c>
      <c r="E912" s="37">
        <f t="shared" si="122"/>
        <v>5</v>
      </c>
      <c r="F912" s="135">
        <f t="shared" si="123"/>
        <v>1</v>
      </c>
      <c r="G912" s="54"/>
    </row>
    <row r="913" spans="1:7" ht="12.75">
      <c r="A913" s="46">
        <v>5</v>
      </c>
      <c r="B913" s="46">
        <f t="shared" si="119"/>
        <v>-2</v>
      </c>
      <c r="C913" s="105">
        <f t="shared" si="120"/>
        <v>0</v>
      </c>
      <c r="D913" s="107">
        <f t="shared" si="121"/>
        <v>4</v>
      </c>
      <c r="E913" s="37">
        <f t="shared" si="122"/>
        <v>4</v>
      </c>
      <c r="F913" s="135">
        <f t="shared" si="123"/>
        <v>0</v>
      </c>
      <c r="G913" s="54"/>
    </row>
    <row r="914" spans="1:7" ht="12.75">
      <c r="A914" s="46">
        <v>6</v>
      </c>
      <c r="B914" s="46">
        <f t="shared" si="119"/>
        <v>-1</v>
      </c>
      <c r="C914" s="105">
        <f t="shared" si="120"/>
        <v>1</v>
      </c>
      <c r="D914" s="107">
        <f t="shared" si="121"/>
        <v>3</v>
      </c>
      <c r="E914" s="37">
        <f t="shared" si="122"/>
        <v>3</v>
      </c>
      <c r="F914" s="135">
        <f t="shared" si="123"/>
        <v>-1</v>
      </c>
      <c r="G914" s="54"/>
    </row>
    <row r="915" spans="1:7" ht="12.75">
      <c r="A915" s="46">
        <v>7</v>
      </c>
      <c r="B915" s="46">
        <v>0</v>
      </c>
      <c r="C915" s="105">
        <f t="shared" si="120"/>
        <v>2</v>
      </c>
      <c r="D915" s="107">
        <f t="shared" si="121"/>
        <v>2</v>
      </c>
      <c r="E915" s="37">
        <f t="shared" si="122"/>
        <v>2</v>
      </c>
      <c r="F915" s="135">
        <f t="shared" si="123"/>
        <v>-2</v>
      </c>
      <c r="G915" s="54"/>
    </row>
    <row r="916" spans="1:7" ht="12.75">
      <c r="A916" s="46">
        <v>8</v>
      </c>
      <c r="B916" s="46">
        <f aca="true" t="shared" si="124" ref="B916:B921">B915+$B$906</f>
        <v>1</v>
      </c>
      <c r="C916" s="105">
        <f t="shared" si="120"/>
        <v>3</v>
      </c>
      <c r="D916" s="107">
        <f t="shared" si="121"/>
        <v>1</v>
      </c>
      <c r="E916" s="37">
        <f t="shared" si="122"/>
        <v>3</v>
      </c>
      <c r="F916" s="135">
        <f t="shared" si="123"/>
        <v>-1</v>
      </c>
      <c r="G916" s="54"/>
    </row>
    <row r="917" spans="1:7" ht="12.75">
      <c r="A917" s="46">
        <v>9</v>
      </c>
      <c r="B917" s="46">
        <f t="shared" si="124"/>
        <v>2</v>
      </c>
      <c r="C917" s="105">
        <f t="shared" si="120"/>
        <v>4</v>
      </c>
      <c r="D917" s="107">
        <f t="shared" si="121"/>
        <v>0</v>
      </c>
      <c r="E917" s="37">
        <f t="shared" si="122"/>
        <v>4</v>
      </c>
      <c r="F917" s="135">
        <f t="shared" si="123"/>
        <v>0</v>
      </c>
      <c r="G917" s="54"/>
    </row>
    <row r="918" spans="1:7" ht="12.75">
      <c r="A918" s="46">
        <v>10</v>
      </c>
      <c r="B918" s="46">
        <f t="shared" si="124"/>
        <v>3</v>
      </c>
      <c r="C918" s="105">
        <f t="shared" si="120"/>
        <v>5</v>
      </c>
      <c r="D918" s="107">
        <f t="shared" si="121"/>
        <v>1</v>
      </c>
      <c r="E918" s="37">
        <f t="shared" si="122"/>
        <v>5</v>
      </c>
      <c r="F918" s="135">
        <f t="shared" si="123"/>
        <v>1</v>
      </c>
      <c r="G918" s="54"/>
    </row>
    <row r="919" spans="1:7" ht="12.75">
      <c r="A919" s="46">
        <v>11</v>
      </c>
      <c r="B919" s="46">
        <f t="shared" si="124"/>
        <v>4</v>
      </c>
      <c r="C919" s="105">
        <f t="shared" si="120"/>
        <v>6</v>
      </c>
      <c r="D919" s="107">
        <f t="shared" si="121"/>
        <v>2</v>
      </c>
      <c r="E919" s="37">
        <f t="shared" si="122"/>
        <v>6</v>
      </c>
      <c r="F919" s="135">
        <f t="shared" si="123"/>
        <v>2</v>
      </c>
      <c r="G919" s="54"/>
    </row>
    <row r="920" spans="1:7" ht="12.75">
      <c r="A920" s="46">
        <v>12</v>
      </c>
      <c r="B920" s="46">
        <f t="shared" si="124"/>
        <v>5</v>
      </c>
      <c r="C920" s="105">
        <f t="shared" si="120"/>
        <v>7</v>
      </c>
      <c r="D920" s="107">
        <f t="shared" si="121"/>
        <v>3</v>
      </c>
      <c r="E920" s="37">
        <f t="shared" si="122"/>
        <v>7</v>
      </c>
      <c r="F920" s="135">
        <f t="shared" si="123"/>
        <v>3</v>
      </c>
      <c r="G920" s="54"/>
    </row>
    <row r="921" spans="1:7" ht="12.75">
      <c r="A921" s="47">
        <v>13</v>
      </c>
      <c r="B921" s="47">
        <f t="shared" si="124"/>
        <v>6</v>
      </c>
      <c r="C921" s="106">
        <f t="shared" si="120"/>
        <v>8</v>
      </c>
      <c r="D921" s="108">
        <f t="shared" si="121"/>
        <v>4</v>
      </c>
      <c r="E921" s="38">
        <f t="shared" si="122"/>
        <v>8</v>
      </c>
      <c r="F921" s="182">
        <f t="shared" si="123"/>
        <v>4</v>
      </c>
      <c r="G921" s="56"/>
    </row>
    <row r="923" ht="12.75">
      <c r="A923" s="74" t="s">
        <v>56</v>
      </c>
    </row>
  </sheetData>
  <sheetProtection password="89E6" sheet="1" objects="1" scenarios="1"/>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9:A21"/>
  <sheetViews>
    <sheetView workbookViewId="0" topLeftCell="A1">
      <selection activeCell="O13" sqref="O13"/>
    </sheetView>
  </sheetViews>
  <sheetFormatPr defaultColWidth="11.421875" defaultRowHeight="12.75"/>
  <cols>
    <col min="1" max="34" width="3.57421875" style="191" customWidth="1"/>
    <col min="35" max="16384" width="11.421875" style="191" customWidth="1"/>
  </cols>
  <sheetData>
    <row r="9" ht="18.75" customHeight="1">
      <c r="A9" s="192" t="s">
        <v>19</v>
      </c>
    </row>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c r="A21" s="152" t="s">
        <v>18</v>
      </c>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sheetData>
  <sheetProtection password="8A26" sheet="1" objects="1" scenarios="1"/>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Apartamentos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Delfina Aguilar Leiva</dc:creator>
  <cp:keywords/>
  <dc:description/>
  <cp:lastModifiedBy>Instituto Tecnologico de Costa Rica</cp:lastModifiedBy>
  <dcterms:created xsi:type="dcterms:W3CDTF">2006-01-12T21:39:15Z</dcterms:created>
  <dcterms:modified xsi:type="dcterms:W3CDTF">2007-04-12T16:45:13Z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