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Menú" sheetId="1" r:id="rId1"/>
    <sheet name="Ejercicios" sheetId="2" r:id="rId2"/>
    <sheet name="Ejemplos" sheetId="3" r:id="rId3"/>
    <sheet name="Generador" sheetId="4" r:id="rId4"/>
  </sheets>
  <definedNames>
    <definedName name="D_0">'Ejemplos'!#REF!</definedName>
    <definedName name="D_03">'Ejemplos'!$A$9</definedName>
    <definedName name="D_06">'Ejemplos'!$A$293</definedName>
    <definedName name="D_08">'Ejemplos'!$A$307</definedName>
    <definedName name="D_09">'Ejemplos'!$A$320</definedName>
    <definedName name="D_10">'Ejemplos'!$A$340</definedName>
    <definedName name="D_11">'Ejemplos'!$A$539</definedName>
    <definedName name="D_12">'Ejemplos'!$A$563</definedName>
    <definedName name="D_13">'Ejemplos'!$A$572</definedName>
    <definedName name="D_14">'Ejemplos'!$A$594</definedName>
    <definedName name="D_16">'Ejemplos'!#REF!</definedName>
    <definedName name="D_17">'Ejemplos'!#REF!</definedName>
    <definedName name="D_18">'Ejemplos'!$A$625</definedName>
    <definedName name="D_20">'Ejemplos'!$A$840</definedName>
    <definedName name="D_21">'Ejemplos'!$A$914</definedName>
    <definedName name="D_23">'Ejemplos'!$A$941</definedName>
    <definedName name="F_02">'Ejemplos'!$A$31</definedName>
    <definedName name="F_03">'Ejemplos'!$A$263</definedName>
    <definedName name="F_05">'Ejemplos'!$A$513</definedName>
    <definedName name="F_06">'Ejemplos'!$A$605</definedName>
    <definedName name="F_07">'Ejemplos'!$A$890</definedName>
    <definedName name="F_09">'Ejemplos'!$A$943</definedName>
    <definedName name="G_01">'Generador'!$E$13</definedName>
    <definedName name="I_01">'Menú'!$A$42</definedName>
  </definedNames>
  <calcPr fullCalcOnLoad="1"/>
</workbook>
</file>

<file path=xl/comments2.xml><?xml version="1.0" encoding="utf-8"?>
<comments xmlns="http://schemas.openxmlformats.org/spreadsheetml/2006/main">
  <authors>
    <author>Instituto Tecnologico de Costa Rica</author>
  </authors>
  <commentList>
    <comment ref="B11" authorId="0">
      <text>
        <r>
          <rPr>
            <b/>
            <sz val="8"/>
            <color indexed="10"/>
            <rFont val="Tahoma"/>
            <family val="2"/>
          </rPr>
          <t xml:space="preserve">Mpontigo:
Descarge en esta celda la copia de Generador que tiene a la derecha, Use:
Edición / Pegado espercial / Valores
</t>
        </r>
      </text>
    </comment>
    <comment ref="B634" authorId="0">
      <text>
        <r>
          <rPr>
            <b/>
            <sz val="8"/>
            <color indexed="10"/>
            <rFont val="Tahoma"/>
            <family val="2"/>
          </rPr>
          <t>Mpontigo:
Posicione en esta celda para descrgar los datos del generados usando:
Edición / Pegado especial / Valores</t>
        </r>
      </text>
    </comment>
  </commentList>
</comments>
</file>

<file path=xl/sharedStrings.xml><?xml version="1.0" encoding="utf-8"?>
<sst xmlns="http://schemas.openxmlformats.org/spreadsheetml/2006/main" count="2799" uniqueCount="517">
  <si>
    <t>a</t>
  </si>
  <si>
    <t>Candidato</t>
  </si>
  <si>
    <t>A</t>
  </si>
  <si>
    <t>B</t>
  </si>
  <si>
    <t>D</t>
  </si>
  <si>
    <t>E</t>
  </si>
  <si>
    <t>C</t>
  </si>
  <si>
    <t>Presidente</t>
  </si>
  <si>
    <t>Secretario</t>
  </si>
  <si>
    <t>Tesorero</t>
  </si>
  <si>
    <t>Vocal</t>
  </si>
  <si>
    <t>p</t>
  </si>
  <si>
    <t>v</t>
  </si>
  <si>
    <t>s</t>
  </si>
  <si>
    <t>t</t>
  </si>
  <si>
    <t>Elegibles</t>
  </si>
  <si>
    <t>AB</t>
  </si>
  <si>
    <t>AC</t>
  </si>
  <si>
    <t>AD</t>
  </si>
  <si>
    <t>AE</t>
  </si>
  <si>
    <t>BCDAE</t>
  </si>
  <si>
    <t>BA</t>
  </si>
  <si>
    <t>BC</t>
  </si>
  <si>
    <t>BD</t>
  </si>
  <si>
    <t>BE</t>
  </si>
  <si>
    <t>CA</t>
  </si>
  <si>
    <t>CB</t>
  </si>
  <si>
    <t>CD</t>
  </si>
  <si>
    <t>CE</t>
  </si>
  <si>
    <t>DA</t>
  </si>
  <si>
    <t>DB</t>
  </si>
  <si>
    <t>DE</t>
  </si>
  <si>
    <t>DC</t>
  </si>
  <si>
    <t>EA</t>
  </si>
  <si>
    <t>EB</t>
  </si>
  <si>
    <t>EC</t>
  </si>
  <si>
    <t>ED</t>
  </si>
  <si>
    <t>ACB</t>
  </si>
  <si>
    <t>ACD</t>
  </si>
  <si>
    <t>ACE</t>
  </si>
  <si>
    <t>ADB</t>
  </si>
  <si>
    <t>ADC</t>
  </si>
  <si>
    <t>ADE</t>
  </si>
  <si>
    <t>AEB</t>
  </si>
  <si>
    <t>AEC</t>
  </si>
  <si>
    <t>AED</t>
  </si>
  <si>
    <t>BAC</t>
  </si>
  <si>
    <t>BAD</t>
  </si>
  <si>
    <t>BAE</t>
  </si>
  <si>
    <t>BCA</t>
  </si>
  <si>
    <t>BCD</t>
  </si>
  <si>
    <t>BCE</t>
  </si>
  <si>
    <t>BDA</t>
  </si>
  <si>
    <t>BDC</t>
  </si>
  <si>
    <t>BDE</t>
  </si>
  <si>
    <t>BEA</t>
  </si>
  <si>
    <t>BEC</t>
  </si>
  <si>
    <t>BED</t>
  </si>
  <si>
    <t>CAB</t>
  </si>
  <si>
    <t>CAD</t>
  </si>
  <si>
    <t>CAE</t>
  </si>
  <si>
    <t>CBA</t>
  </si>
  <si>
    <t>CBD</t>
  </si>
  <si>
    <t>CBE</t>
  </si>
  <si>
    <t>CDA</t>
  </si>
  <si>
    <t>CDB</t>
  </si>
  <si>
    <t>CDE</t>
  </si>
  <si>
    <t>CEA</t>
  </si>
  <si>
    <t>CEB</t>
  </si>
  <si>
    <t>CED</t>
  </si>
  <si>
    <t>DAB</t>
  </si>
  <si>
    <t>DAC</t>
  </si>
  <si>
    <t>DAE</t>
  </si>
  <si>
    <t>DBA</t>
  </si>
  <si>
    <t>DBC</t>
  </si>
  <si>
    <t>DBE</t>
  </si>
  <si>
    <t>DCA</t>
  </si>
  <si>
    <t>DCB</t>
  </si>
  <si>
    <t>DCE</t>
  </si>
  <si>
    <t>DEA</t>
  </si>
  <si>
    <t>DEB</t>
  </si>
  <si>
    <t>DEC</t>
  </si>
  <si>
    <t>EAB</t>
  </si>
  <si>
    <t>EAC</t>
  </si>
  <si>
    <t>EAD</t>
  </si>
  <si>
    <t>EBA</t>
  </si>
  <si>
    <t>EBC</t>
  </si>
  <si>
    <t>EBD</t>
  </si>
  <si>
    <t>ECA</t>
  </si>
  <si>
    <t>ECB</t>
  </si>
  <si>
    <t>ECD</t>
  </si>
  <si>
    <t>EDA</t>
  </si>
  <si>
    <t>EDB</t>
  </si>
  <si>
    <t>EDC</t>
  </si>
  <si>
    <t>BCAD</t>
  </si>
  <si>
    <t>BDAC</t>
  </si>
  <si>
    <t>BDAE</t>
  </si>
  <si>
    <t>BEAC</t>
  </si>
  <si>
    <t>BEAD</t>
  </si>
  <si>
    <t>CBAD</t>
  </si>
  <si>
    <t>CBAE</t>
  </si>
  <si>
    <t>CDAB</t>
  </si>
  <si>
    <t>CDAE</t>
  </si>
  <si>
    <t>CEAB</t>
  </si>
  <si>
    <t>CEAD</t>
  </si>
  <si>
    <t>DBAC</t>
  </si>
  <si>
    <t>DBAE</t>
  </si>
  <si>
    <t>DCAB</t>
  </si>
  <si>
    <t>DCAE</t>
  </si>
  <si>
    <t>DEAB</t>
  </si>
  <si>
    <t>DEAC</t>
  </si>
  <si>
    <t>EBAC</t>
  </si>
  <si>
    <t>EBAD</t>
  </si>
  <si>
    <t>ECAB</t>
  </si>
  <si>
    <t>ECAD</t>
  </si>
  <si>
    <t>EDAB</t>
  </si>
  <si>
    <t>EDAC</t>
  </si>
  <si>
    <t>ACBD</t>
  </si>
  <si>
    <t>ACBE</t>
  </si>
  <si>
    <t>ADBC</t>
  </si>
  <si>
    <t>ADBE</t>
  </si>
  <si>
    <t>AEBC</t>
  </si>
  <si>
    <t>AEBD</t>
  </si>
  <si>
    <t>CABD</t>
  </si>
  <si>
    <t>CABE</t>
  </si>
  <si>
    <t>CEBA</t>
  </si>
  <si>
    <t>CEBD</t>
  </si>
  <si>
    <t>DABC</t>
  </si>
  <si>
    <t>DABE</t>
  </si>
  <si>
    <t>DEBA</t>
  </si>
  <si>
    <t>DEBC</t>
  </si>
  <si>
    <t>EABC</t>
  </si>
  <si>
    <t>EABD</t>
  </si>
  <si>
    <t>ECBA</t>
  </si>
  <si>
    <t>ECBD</t>
  </si>
  <si>
    <t>EDBA</t>
  </si>
  <si>
    <t>EDBC</t>
  </si>
  <si>
    <t>ADCB</t>
  </si>
  <si>
    <t>ADCE</t>
  </si>
  <si>
    <t>AECB</t>
  </si>
  <si>
    <t>AECD</t>
  </si>
  <si>
    <t>BACD</t>
  </si>
  <si>
    <t>BDCA</t>
  </si>
  <si>
    <t>BDCE</t>
  </si>
  <si>
    <t>BECA</t>
  </si>
  <si>
    <t>BECD</t>
  </si>
  <si>
    <t>DACB</t>
  </si>
  <si>
    <t>DACE</t>
  </si>
  <si>
    <t>DBCA</t>
  </si>
  <si>
    <t>DBCE</t>
  </si>
  <si>
    <t>DECA</t>
  </si>
  <si>
    <t>DECB</t>
  </si>
  <si>
    <t>EACB</t>
  </si>
  <si>
    <t>EACD</t>
  </si>
  <si>
    <t>EBCA</t>
  </si>
  <si>
    <t>EBCD</t>
  </si>
  <si>
    <t>EDCA</t>
  </si>
  <si>
    <t>EDCB</t>
  </si>
  <si>
    <t>ACDB</t>
  </si>
  <si>
    <t>ACDE</t>
  </si>
  <si>
    <t>AEDB</t>
  </si>
  <si>
    <t>AEDC</t>
  </si>
  <si>
    <t>BADC</t>
  </si>
  <si>
    <t>BADE</t>
  </si>
  <si>
    <t>BCDA</t>
  </si>
  <si>
    <t>BCDE</t>
  </si>
  <si>
    <t>BEDA</t>
  </si>
  <si>
    <t>BEDC</t>
  </si>
  <si>
    <t>CADB</t>
  </si>
  <si>
    <t>CADE</t>
  </si>
  <si>
    <t>CBDA</t>
  </si>
  <si>
    <t>CBDE</t>
  </si>
  <si>
    <t>CDEA</t>
  </si>
  <si>
    <t>EADB</t>
  </si>
  <si>
    <t>EADC</t>
  </si>
  <si>
    <t>ECDA</t>
  </si>
  <si>
    <t>ECDB</t>
  </si>
  <si>
    <t>ACEB</t>
  </si>
  <si>
    <t>ACED</t>
  </si>
  <si>
    <t>ADEB</t>
  </si>
  <si>
    <t>ADEC</t>
  </si>
  <si>
    <t>BAEC</t>
  </si>
  <si>
    <t>BAED</t>
  </si>
  <si>
    <t>BCEA</t>
  </si>
  <si>
    <t>BCED</t>
  </si>
  <si>
    <t>BDEC</t>
  </si>
  <si>
    <t>BDEA</t>
  </si>
  <si>
    <t>CAEB</t>
  </si>
  <si>
    <t>CAED</t>
  </si>
  <si>
    <t>CBEA</t>
  </si>
  <si>
    <t>CBED</t>
  </si>
  <si>
    <t>DAEB</t>
  </si>
  <si>
    <t>DAEC</t>
  </si>
  <si>
    <t>DBEA</t>
  </si>
  <si>
    <t>DBEC</t>
  </si>
  <si>
    <t>DCEA</t>
  </si>
  <si>
    <t>DCEB</t>
  </si>
  <si>
    <t>Presidente + Vicepresidente</t>
  </si>
  <si>
    <t>Presidente + Vicepresidente + Secretario</t>
  </si>
  <si>
    <t>CEBAD</t>
  </si>
  <si>
    <t>DEBAC</t>
  </si>
  <si>
    <t>ECBAD</t>
  </si>
  <si>
    <t>EDBAC</t>
  </si>
  <si>
    <t>BDCAE</t>
  </si>
  <si>
    <t>BECAD</t>
  </si>
  <si>
    <t>DBCAE</t>
  </si>
  <si>
    <t>DECAB</t>
  </si>
  <si>
    <t>EBCAD</t>
  </si>
  <si>
    <t>EDCAB</t>
  </si>
  <si>
    <t>BEDAC</t>
  </si>
  <si>
    <t>CBDAE</t>
  </si>
  <si>
    <t>CDEAB</t>
  </si>
  <si>
    <t>ABC</t>
  </si>
  <si>
    <t>ABD</t>
  </si>
  <si>
    <t>ABE</t>
  </si>
  <si>
    <t>BCAE</t>
  </si>
  <si>
    <t>BACE</t>
  </si>
  <si>
    <t>ABCD</t>
  </si>
  <si>
    <t>ABCE</t>
  </si>
  <si>
    <t>ABDC</t>
  </si>
  <si>
    <t>ABDE</t>
  </si>
  <si>
    <t>CEDA</t>
  </si>
  <si>
    <t>CEDB</t>
  </si>
  <si>
    <t>ABEC</t>
  </si>
  <si>
    <t>ABED</t>
  </si>
  <si>
    <t>ECDAB</t>
  </si>
  <si>
    <t>CEDAB</t>
  </si>
  <si>
    <t>CBEAD</t>
  </si>
  <si>
    <t>DBEAC</t>
  </si>
  <si>
    <t>BCEAD</t>
  </si>
  <si>
    <t>DCEAB</t>
  </si>
  <si>
    <t>BDEAC</t>
  </si>
  <si>
    <t>DCABE</t>
  </si>
  <si>
    <t>ECABD</t>
  </si>
  <si>
    <t>CDABE</t>
  </si>
  <si>
    <t>EDABC</t>
  </si>
  <si>
    <t>CEABD</t>
  </si>
  <si>
    <t>DEABC</t>
  </si>
  <si>
    <t>DACBE</t>
  </si>
  <si>
    <t>EACBD</t>
  </si>
  <si>
    <t>ADCBE</t>
  </si>
  <si>
    <t>EDCBA</t>
  </si>
  <si>
    <t>AECBD</t>
  </si>
  <si>
    <t>DECBA</t>
  </si>
  <si>
    <t>CADBE</t>
  </si>
  <si>
    <t>EADBC</t>
  </si>
  <si>
    <t>ACDBE</t>
  </si>
  <si>
    <t>ECDBA</t>
  </si>
  <si>
    <t>AEDBC</t>
  </si>
  <si>
    <t>CAEBD</t>
  </si>
  <si>
    <t>DAEBC</t>
  </si>
  <si>
    <t>ACEBD</t>
  </si>
  <si>
    <t>DCEBA</t>
  </si>
  <si>
    <t>ADEBC</t>
  </si>
  <si>
    <t>CEDBA</t>
  </si>
  <si>
    <t>DBACE</t>
  </si>
  <si>
    <t>EBACD</t>
  </si>
  <si>
    <t>BDACE</t>
  </si>
  <si>
    <t>EDACB</t>
  </si>
  <si>
    <t>BEACD</t>
  </si>
  <si>
    <t>DEACB</t>
  </si>
  <si>
    <t>DABCE</t>
  </si>
  <si>
    <t>EABCD</t>
  </si>
  <si>
    <t>ABDCE</t>
  </si>
  <si>
    <t>EDBCA</t>
  </si>
  <si>
    <t>AEBCD</t>
  </si>
  <si>
    <t>DEBCA</t>
  </si>
  <si>
    <t>BADCE</t>
  </si>
  <si>
    <t>EADCB</t>
  </si>
  <si>
    <t>AEDCB</t>
  </si>
  <si>
    <t>BEDCA</t>
  </si>
  <si>
    <t>BAECD</t>
  </si>
  <si>
    <t>DAECB</t>
  </si>
  <si>
    <t>ABECD</t>
  </si>
  <si>
    <t>DBECA</t>
  </si>
  <si>
    <t>ADECB</t>
  </si>
  <si>
    <t>BDECA</t>
  </si>
  <si>
    <t>CBADE</t>
  </si>
  <si>
    <t>EBADC</t>
  </si>
  <si>
    <t>BCADE</t>
  </si>
  <si>
    <t>ECADB</t>
  </si>
  <si>
    <t>BEADC</t>
  </si>
  <si>
    <t>CEADB</t>
  </si>
  <si>
    <t>CABDE</t>
  </si>
  <si>
    <t>EABDC</t>
  </si>
  <si>
    <t>ACBDE</t>
  </si>
  <si>
    <t>ECBDA</t>
  </si>
  <si>
    <t>BACDE</t>
  </si>
  <si>
    <t>EACDB</t>
  </si>
  <si>
    <t>ABCDE</t>
  </si>
  <si>
    <t>EBDCA</t>
  </si>
  <si>
    <t>AECDB</t>
  </si>
  <si>
    <t>BECDA</t>
  </si>
  <si>
    <t>BAEDC</t>
  </si>
  <si>
    <t>CAEDB</t>
  </si>
  <si>
    <t>ABDEC</t>
  </si>
  <si>
    <t>CBEDA</t>
  </si>
  <si>
    <t>ACEDB</t>
  </si>
  <si>
    <t>BCEDA</t>
  </si>
  <si>
    <t>CBAED</t>
  </si>
  <si>
    <t>DBAEC</t>
  </si>
  <si>
    <t>BCAED</t>
  </si>
  <si>
    <t>DCAEB</t>
  </si>
  <si>
    <t>BDAEC</t>
  </si>
  <si>
    <t>CDAEB</t>
  </si>
  <si>
    <t>CABED</t>
  </si>
  <si>
    <t>DABEC</t>
  </si>
  <si>
    <t>ACBED</t>
  </si>
  <si>
    <t>ADBEC</t>
  </si>
  <si>
    <t>CBDEA</t>
  </si>
  <si>
    <t>BACED</t>
  </si>
  <si>
    <t>DACEB</t>
  </si>
  <si>
    <t>ABCED</t>
  </si>
  <si>
    <t>DBCEA</t>
  </si>
  <si>
    <t>ADCEB</t>
  </si>
  <si>
    <t>BDCEA</t>
  </si>
  <si>
    <t>BADEC</t>
  </si>
  <si>
    <t>CADEB</t>
  </si>
  <si>
    <t>ACDEB</t>
  </si>
  <si>
    <t>BCDEA</t>
  </si>
  <si>
    <t>pvsta</t>
  </si>
  <si>
    <t>AEBDC</t>
  </si>
  <si>
    <t>ADBCE</t>
  </si>
  <si>
    <t>Presidente + Vicepresidente + Secretario+Tesorero</t>
  </si>
  <si>
    <t>ABEDC</t>
  </si>
  <si>
    <t>CDBA</t>
  </si>
  <si>
    <t>CDBE</t>
  </si>
  <si>
    <t>CDEB</t>
  </si>
  <si>
    <t>CDBEA</t>
  </si>
  <si>
    <t>CDEBA</t>
  </si>
  <si>
    <t>CEBDA</t>
  </si>
  <si>
    <t>CDBAE</t>
  </si>
  <si>
    <t>DCBA</t>
  </si>
  <si>
    <t>DCBE</t>
  </si>
  <si>
    <t>DCBEA</t>
  </si>
  <si>
    <t>DCBAE</t>
  </si>
  <si>
    <t>EBDA</t>
  </si>
  <si>
    <t>EBDC</t>
  </si>
  <si>
    <t>EBCDA</t>
  </si>
  <si>
    <t>EBDAC</t>
  </si>
  <si>
    <t>Presidente + Vicepresidente + Secretario+Tesorero+Vocal</t>
  </si>
  <si>
    <t>Verificador</t>
  </si>
  <si>
    <t>Combinación</t>
  </si>
  <si>
    <t>Candidatos</t>
  </si>
  <si>
    <t>Eleccion</t>
  </si>
  <si>
    <t>Espacio Muestral</t>
  </si>
  <si>
    <t>Combinaciones</t>
  </si>
  <si>
    <t>Co. Por candidato</t>
  </si>
  <si>
    <t>Presidente + Vicepresidente + Secretario+Tesorero+Vocal. 1/5</t>
  </si>
  <si>
    <t>Figura 4,3. Combinaciones de 5 puestos para 5 candidatos. P(5; 5)</t>
  </si>
  <si>
    <t>Dado anterior</t>
  </si>
  <si>
    <t>Arreglo</t>
  </si>
  <si>
    <t>Muestra</t>
  </si>
  <si>
    <t xml:space="preserve">Permutaciones: Patrones circulares. </t>
  </si>
  <si>
    <t>Muestra n =</t>
  </si>
  <si>
    <t xml:space="preserve">Evento </t>
  </si>
  <si>
    <t>x</t>
  </si>
  <si>
    <t>Proporción esperada para el evento:</t>
  </si>
  <si>
    <t>En el ejemplo p = 2 / 6</t>
  </si>
  <si>
    <t>Proporción</t>
  </si>
  <si>
    <t>Muestreo</t>
  </si>
  <si>
    <t>x1</t>
  </si>
  <si>
    <t>x2</t>
  </si>
  <si>
    <t>x3</t>
  </si>
  <si>
    <t>x4</t>
  </si>
  <si>
    <t>x5</t>
  </si>
  <si>
    <t>x6</t>
  </si>
  <si>
    <t>x7</t>
  </si>
  <si>
    <t>x8</t>
  </si>
  <si>
    <t>x9</t>
  </si>
  <si>
    <t>x10</t>
  </si>
  <si>
    <t>Digite 1 para generar los datos</t>
  </si>
  <si>
    <t/>
  </si>
  <si>
    <t>Muestras: Si el ovillo es verde paparece 1.</t>
  </si>
  <si>
    <t>Suma</t>
  </si>
  <si>
    <t>Evento</t>
  </si>
  <si>
    <t>Frecuencia</t>
  </si>
  <si>
    <t>Clase</t>
  </si>
  <si>
    <t>Observada</t>
  </si>
  <si>
    <t>Tamaño de la muestra n =</t>
  </si>
  <si>
    <t>Proporción p = 2/6</t>
  </si>
  <si>
    <t>Combi-</t>
  </si>
  <si>
    <t>naciones</t>
  </si>
  <si>
    <t>Probabilida</t>
  </si>
  <si>
    <t>Binomial</t>
  </si>
  <si>
    <t>Probabilidad</t>
  </si>
  <si>
    <t>para x</t>
  </si>
  <si>
    <t>Observación en cada muestra: Si el ovillo es verde paparece 1.</t>
  </si>
  <si>
    <t>Muestras</t>
  </si>
  <si>
    <t>Frecuencias</t>
  </si>
  <si>
    <t>Esperadas.</t>
  </si>
  <si>
    <t>Chi-Cuadrada</t>
  </si>
  <si>
    <t>Probabilidad =</t>
  </si>
  <si>
    <t>Sumas</t>
  </si>
  <si>
    <t>Observadas</t>
  </si>
  <si>
    <t>Proporción Defectos</t>
  </si>
  <si>
    <t>Proporción sin defectos</t>
  </si>
  <si>
    <t>Combina-</t>
  </si>
  <si>
    <t>ciones</t>
  </si>
  <si>
    <t>Binomio</t>
  </si>
  <si>
    <t>del Evento</t>
  </si>
  <si>
    <t>Acumulativa</t>
  </si>
  <si>
    <t>Proporción q = 2/3</t>
  </si>
  <si>
    <t>Proporción p = 1/3</t>
  </si>
  <si>
    <t>Probabilidad Binomial. Cuadro de trabajo.</t>
  </si>
  <si>
    <t>Diferencia Máxima</t>
  </si>
  <si>
    <t>Desviación</t>
  </si>
  <si>
    <t>Absoluta</t>
  </si>
  <si>
    <t>Valor Crítico al 5%</t>
  </si>
  <si>
    <t>Acumuladas</t>
  </si>
  <si>
    <t>Fr. Obser.</t>
  </si>
  <si>
    <t>Frecuencias Relativas</t>
  </si>
  <si>
    <t>Espéradas</t>
  </si>
  <si>
    <t>Permutaciones: Las etapas de la selección.</t>
  </si>
  <si>
    <t>Figura 4,1. Combinaciones de 5 unidades tomadas de 5 posibles</t>
  </si>
  <si>
    <t>Digite 1 para generar elecciones</t>
  </si>
  <si>
    <t>Vicepresidente</t>
  </si>
  <si>
    <t>Factorial de</t>
  </si>
  <si>
    <t>Generador</t>
  </si>
  <si>
    <t>Figura 4,2. Combinaciones del presidente elegido con 4 candidatos elegibles.</t>
  </si>
  <si>
    <t xml:space="preserve">Figura 4,4. Combinaciones de r = 2 puestos en n = 5 posibles </t>
  </si>
  <si>
    <t>Permutaciones con repeticiones.</t>
  </si>
  <si>
    <t>Máquinas</t>
  </si>
  <si>
    <t>Hilo rojo</t>
  </si>
  <si>
    <t>Hilo verde</t>
  </si>
  <si>
    <t>Hilo Blanco</t>
  </si>
  <si>
    <t>Permutaciones:</t>
  </si>
  <si>
    <t>Colores del hilo</t>
  </si>
  <si>
    <t>1a Permutación</t>
  </si>
  <si>
    <t>2a permutación</t>
  </si>
  <si>
    <t>Permutaciones</t>
  </si>
  <si>
    <t>3a permutación</t>
  </si>
  <si>
    <t>4a permutación</t>
  </si>
  <si>
    <t>Fig. 4,5. Permutaciones de 6 máquinas en tres grupos r = 3, v = 2, b = 1.</t>
  </si>
  <si>
    <t>Fig. 4,7. Cuadro de trabajo para probabilidades binomiales.</t>
  </si>
  <si>
    <t>D_03</t>
  </si>
  <si>
    <t>4.6</t>
  </si>
  <si>
    <t>Ejercicio 4.1, de Permutaciones 1.</t>
  </si>
  <si>
    <t>Número de grupos</t>
  </si>
  <si>
    <t>Marcas</t>
  </si>
  <si>
    <t xml:space="preserve">G1 puede recibirlo de </t>
  </si>
  <si>
    <t xml:space="preserve">G2 puede recibirlo de </t>
  </si>
  <si>
    <t xml:space="preserve">G3 puede recibirlo de </t>
  </si>
  <si>
    <t xml:space="preserve">G4 puede recibirlo de </t>
  </si>
  <si>
    <t xml:space="preserve">G5 puede recibirlo de </t>
  </si>
  <si>
    <t>Factoral de 5 o 5!</t>
  </si>
  <si>
    <t>4.9</t>
  </si>
  <si>
    <t>Ejercicio 4.2, de permutaciones.</t>
  </si>
  <si>
    <t>Personas en la sala de espera = n</t>
  </si>
  <si>
    <t>Capacidad del sofá = n</t>
  </si>
  <si>
    <t xml:space="preserve">El primer sitio se ocupa de </t>
  </si>
  <si>
    <t>El segundo sitio se ocupa de</t>
  </si>
  <si>
    <t>El tercer sitio se ocupa de</t>
  </si>
  <si>
    <t>El cuarto sitio se ocupa de</t>
  </si>
  <si>
    <t>Por formula:</t>
  </si>
  <si>
    <t>O bien usando</t>
  </si>
  <si>
    <t>4.10</t>
  </si>
  <si>
    <t>4.11</t>
  </si>
  <si>
    <t>Ejercicio 4.3  de permutaciones.</t>
  </si>
  <si>
    <t>Número de individuos</t>
  </si>
  <si>
    <t>Núero de varones</t>
  </si>
  <si>
    <t>Número  mujeres</t>
  </si>
  <si>
    <t>En la primer butaca se pueden sentar</t>
  </si>
  <si>
    <t>En la tercer butaca</t>
  </si>
  <si>
    <t>En la quinta butaca</t>
  </si>
  <si>
    <t>En la séptima butaca</t>
  </si>
  <si>
    <t>En la novena butaca</t>
  </si>
  <si>
    <t>En la segunda butaca se pueden sentar</t>
  </si>
  <si>
    <t>Mujeres</t>
  </si>
  <si>
    <t xml:space="preserve"> Varones</t>
  </si>
  <si>
    <t>En la sexta butaca</t>
  </si>
  <si>
    <t>En la cuarta butaca</t>
  </si>
  <si>
    <t>En la octava butaca</t>
  </si>
  <si>
    <t>Los 5 varones se pueden acomodar de</t>
  </si>
  <si>
    <t xml:space="preserve">Las 4 mujeres </t>
  </si>
  <si>
    <t>Las combinaciones posibles son</t>
  </si>
  <si>
    <t>Usando las funciones de la máquina</t>
  </si>
  <si>
    <t>Usando factoriales</t>
  </si>
  <si>
    <t>4.13</t>
  </si>
  <si>
    <t>Número de individuos a acomodarse</t>
  </si>
  <si>
    <t>Se pueden acomodar de:</t>
  </si>
  <si>
    <t>Y dos junto de</t>
  </si>
  <si>
    <t>Por tanto dos junto en la mesa se acomodan</t>
  </si>
  <si>
    <t xml:space="preserve">Un pareja se une 7 se pueden acomodar </t>
  </si>
  <si>
    <t>Pero dos no queren estar juntos</t>
  </si>
  <si>
    <t>4.14</t>
  </si>
  <si>
    <t>Combinaciones: La fórmula general.</t>
  </si>
  <si>
    <t>4.18</t>
  </si>
  <si>
    <t>Ejercicio de Probabilidades Binomiales.</t>
  </si>
  <si>
    <t>4.20</t>
  </si>
  <si>
    <t>4.21</t>
  </si>
  <si>
    <t>Distribución Probabilidades Binomiales; Gráfico comparativo.</t>
  </si>
  <si>
    <t>4.23</t>
  </si>
  <si>
    <t>Prueba adicional a la comparación de las distribuciones.</t>
  </si>
  <si>
    <t>Fig. 4,23, Prueba de Kolmogorov-Smirnov en Binomial Acumulativa.</t>
  </si>
  <si>
    <t>4.24</t>
  </si>
  <si>
    <t>Representación gráfica.</t>
  </si>
  <si>
    <t>4.8</t>
  </si>
  <si>
    <t>Permutaciones: Elección con interés en la posición.</t>
  </si>
  <si>
    <t>Ejercicio 4.4. De permutaciones. Patrones circulares</t>
  </si>
  <si>
    <t>4.12</t>
  </si>
  <si>
    <t>Cantidad de alumnos</t>
  </si>
  <si>
    <t>Equipo regular de baloncesto</t>
  </si>
  <si>
    <t>En la banca</t>
  </si>
  <si>
    <t>Fig. 4,6. El Binomio de Newton. Probabilidad Binomial.</t>
  </si>
  <si>
    <t>4.17</t>
  </si>
  <si>
    <t>Combinaciones: El Binomio de Newton.</t>
  </si>
  <si>
    <t>En circulación</t>
  </si>
  <si>
    <t>Patron circular</t>
  </si>
  <si>
    <t>Cuadro de trabajo.</t>
  </si>
  <si>
    <t>Figura 4,3. Combinaciones de 5 unidades tomadas de 5 posibles</t>
  </si>
  <si>
    <t>Figura 4,4. Combinaciones del presidente elegido con 4 candidatos elegibles.</t>
  </si>
  <si>
    <t>Figura 4,5. Combinaciones de 5 puestos para 5 candidatos. P(5; 5)</t>
  </si>
  <si>
    <t xml:space="preserve">Figura 4,8. Combinaciones de r = 2 puestos en n = 5 posibles </t>
  </si>
  <si>
    <t>Fig. 4,10. Permutaciones de 6 máquinas en tres grupos r = 3, v = 2, b = 1.</t>
  </si>
  <si>
    <t>Fig. 4,10. El Binomio de Newton. Probabilidad Binomial.</t>
  </si>
  <si>
    <t>Fig. 4,20. Cuadro de trabajo para probabilidades binomiales.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</si>
</sst>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s>
  <fonts count="34">
    <font>
      <sz val="10"/>
      <name val="Arial"/>
      <family val="0"/>
    </font>
    <font>
      <sz val="8"/>
      <name val="Arial"/>
      <family val="0"/>
    </font>
    <font>
      <b/>
      <sz val="8"/>
      <name val="Arial"/>
      <family val="2"/>
    </font>
    <font>
      <b/>
      <sz val="10"/>
      <name val="Arial"/>
      <family val="2"/>
    </font>
    <font>
      <b/>
      <sz val="10"/>
      <color indexed="17"/>
      <name val="Arial"/>
      <family val="2"/>
    </font>
    <font>
      <b/>
      <sz val="10"/>
      <color indexed="12"/>
      <name val="Arial"/>
      <family val="2"/>
    </font>
    <font>
      <b/>
      <sz val="9"/>
      <name val="Arial"/>
      <family val="2"/>
    </font>
    <font>
      <b/>
      <sz val="8"/>
      <color indexed="17"/>
      <name val="Arial"/>
      <family val="2"/>
    </font>
    <font>
      <b/>
      <sz val="10"/>
      <color indexed="18"/>
      <name val="Arial"/>
      <family val="2"/>
    </font>
    <font>
      <b/>
      <sz val="10"/>
      <color indexed="62"/>
      <name val="Arial"/>
      <family val="2"/>
    </font>
    <font>
      <b/>
      <i/>
      <sz val="10"/>
      <color indexed="62"/>
      <name val="Arial"/>
      <family val="2"/>
    </font>
    <font>
      <b/>
      <sz val="8.25"/>
      <name val="Arial"/>
      <family val="2"/>
    </font>
    <font>
      <b/>
      <sz val="12"/>
      <name val="Arial"/>
      <family val="0"/>
    </font>
    <font>
      <u val="single"/>
      <sz val="10"/>
      <color indexed="12"/>
      <name val="Arial"/>
      <family val="0"/>
    </font>
    <font>
      <u val="single"/>
      <sz val="10"/>
      <color indexed="36"/>
      <name val="Arial"/>
      <family val="0"/>
    </font>
    <font>
      <b/>
      <sz val="8"/>
      <color indexed="18"/>
      <name val="Arial"/>
      <family val="2"/>
    </font>
    <font>
      <b/>
      <sz val="9.25"/>
      <name val="Arial"/>
      <family val="2"/>
    </font>
    <font>
      <b/>
      <sz val="11.25"/>
      <name val="Arial"/>
      <family val="0"/>
    </font>
    <font>
      <b/>
      <sz val="8.5"/>
      <name val="Arial"/>
      <family val="2"/>
    </font>
    <font>
      <sz val="9.25"/>
      <name val="Arial"/>
      <family val="0"/>
    </font>
    <font>
      <b/>
      <sz val="10"/>
      <color indexed="10"/>
      <name val="Arial"/>
      <family val="2"/>
    </font>
    <font>
      <b/>
      <sz val="24"/>
      <color indexed="13"/>
      <name val="Times New Roman"/>
      <family val="1"/>
    </font>
    <font>
      <b/>
      <sz val="10"/>
      <color indexed="13"/>
      <name val="Arial"/>
      <family val="2"/>
    </font>
    <font>
      <b/>
      <sz val="9"/>
      <color indexed="13"/>
      <name val="Arial"/>
      <family val="2"/>
    </font>
    <font>
      <b/>
      <sz val="12"/>
      <color indexed="17"/>
      <name val="Arial"/>
      <family val="2"/>
    </font>
    <font>
      <b/>
      <i/>
      <u val="single"/>
      <sz val="12"/>
      <color indexed="57"/>
      <name val="Arial"/>
      <family val="2"/>
    </font>
    <font>
      <b/>
      <i/>
      <sz val="12"/>
      <color indexed="17"/>
      <name val="Arial"/>
      <family val="2"/>
    </font>
    <font>
      <b/>
      <i/>
      <u val="single"/>
      <sz val="12"/>
      <color indexed="17"/>
      <name val="Arial"/>
      <family val="2"/>
    </font>
    <font>
      <b/>
      <u val="single"/>
      <sz val="12"/>
      <color indexed="17"/>
      <name val="Arial"/>
      <family val="2"/>
    </font>
    <font>
      <b/>
      <u val="single"/>
      <sz val="12"/>
      <color indexed="12"/>
      <name val="Arial"/>
      <family val="2"/>
    </font>
    <font>
      <b/>
      <sz val="16"/>
      <color indexed="10"/>
      <name val="Arial"/>
      <family val="2"/>
    </font>
    <font>
      <b/>
      <sz val="10"/>
      <color indexed="9"/>
      <name val="Arial"/>
      <family val="2"/>
    </font>
    <font>
      <b/>
      <sz val="8"/>
      <color indexed="10"/>
      <name val="Tahoma"/>
      <family val="2"/>
    </font>
    <font>
      <b/>
      <sz val="26"/>
      <color indexed="17"/>
      <name val="Arial"/>
      <family val="2"/>
    </font>
  </fonts>
  <fills count="15">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
      <patternFill patternType="solid">
        <fgColor indexed="45"/>
        <bgColor indexed="64"/>
      </patternFill>
    </fill>
    <fill>
      <patternFill patternType="solid">
        <fgColor indexed="14"/>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double"/>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double"/>
    </border>
    <border>
      <left>
        <color indexed="63"/>
      </left>
      <right style="thin"/>
      <top>
        <color indexed="63"/>
      </top>
      <bottom style="medium"/>
    </border>
    <border>
      <left>
        <color indexed="63"/>
      </left>
      <right>
        <color indexed="63"/>
      </right>
      <top style="thin"/>
      <bottom style="thin"/>
    </border>
    <border>
      <left style="thin"/>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style="double"/>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3">
    <xf numFmtId="0" fontId="0" fillId="0" borderId="0" xfId="0" applyAlignment="1">
      <alignment/>
    </xf>
    <xf numFmtId="0" fontId="0" fillId="0" borderId="1" xfId="0" applyBorder="1" applyAlignment="1">
      <alignment/>
    </xf>
    <xf numFmtId="0" fontId="0" fillId="0" borderId="0" xfId="0"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2" xfId="0"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0" xfId="0" applyFill="1" applyAlignment="1">
      <alignment/>
    </xf>
    <xf numFmtId="0" fontId="0" fillId="2" borderId="6" xfId="0" applyFill="1" applyBorder="1" applyAlignment="1">
      <alignment/>
    </xf>
    <xf numFmtId="0" fontId="0" fillId="0" borderId="7" xfId="0" applyBorder="1" applyAlignment="1">
      <alignment/>
    </xf>
    <xf numFmtId="0" fontId="0" fillId="0" borderId="6" xfId="0" applyFill="1" applyBorder="1" applyAlignment="1">
      <alignment/>
    </xf>
    <xf numFmtId="0" fontId="0" fillId="0" borderId="0" xfId="0" applyAlignment="1">
      <alignment horizontal="center"/>
    </xf>
    <xf numFmtId="0" fontId="0" fillId="0" borderId="0" xfId="0" applyFill="1" applyBorder="1" applyAlignment="1">
      <alignment horizontal="center"/>
    </xf>
    <xf numFmtId="0" fontId="0" fillId="0" borderId="8" xfId="0" applyBorder="1" applyAlignment="1">
      <alignment horizontal="center"/>
    </xf>
    <xf numFmtId="0" fontId="0" fillId="0" borderId="8"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2" xfId="0" applyBorder="1" applyAlignment="1">
      <alignment/>
    </xf>
    <xf numFmtId="0" fontId="0" fillId="0" borderId="14" xfId="0" applyBorder="1" applyAlignment="1">
      <alignment/>
    </xf>
    <xf numFmtId="0" fontId="2" fillId="0" borderId="15" xfId="0" applyFont="1" applyBorder="1" applyAlignment="1">
      <alignment horizontal="center"/>
    </xf>
    <xf numFmtId="0" fontId="2" fillId="0" borderId="16" xfId="0" applyFont="1" applyBorder="1" applyAlignment="1">
      <alignment horizontal="center"/>
    </xf>
    <xf numFmtId="0" fontId="4" fillId="0" borderId="0" xfId="0" applyFont="1" applyAlignment="1">
      <alignment/>
    </xf>
    <xf numFmtId="0" fontId="4" fillId="0" borderId="17" xfId="0" applyFont="1"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9" xfId="0" applyBorder="1" applyAlignment="1">
      <alignment/>
    </xf>
    <xf numFmtId="0" fontId="0" fillId="2" borderId="13" xfId="0" applyFill="1" applyBorder="1" applyAlignment="1">
      <alignment/>
    </xf>
    <xf numFmtId="0" fontId="2" fillId="0" borderId="17"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xf>
    <xf numFmtId="0" fontId="2" fillId="0" borderId="11" xfId="0" applyFont="1" applyBorder="1" applyAlignment="1">
      <alignment/>
    </xf>
    <xf numFmtId="0" fontId="2" fillId="0" borderId="2" xfId="0" applyFont="1" applyBorder="1" applyAlignment="1">
      <alignment/>
    </xf>
    <xf numFmtId="0" fontId="2" fillId="0" borderId="20"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18" xfId="0" applyFont="1" applyBorder="1" applyAlignment="1">
      <alignment horizontal="center"/>
    </xf>
    <xf numFmtId="0" fontId="0" fillId="0" borderId="24" xfId="0" applyBorder="1" applyAlignment="1">
      <alignment horizontal="center"/>
    </xf>
    <xf numFmtId="0" fontId="0" fillId="2" borderId="19" xfId="0" applyFill="1" applyBorder="1" applyAlignment="1">
      <alignment/>
    </xf>
    <xf numFmtId="0" fontId="0" fillId="0" borderId="25" xfId="0" applyBorder="1" applyAlignment="1">
      <alignment/>
    </xf>
    <xf numFmtId="0" fontId="0" fillId="0" borderId="12" xfId="0" applyFill="1" applyBorder="1" applyAlignment="1">
      <alignment horizontal="center"/>
    </xf>
    <xf numFmtId="0" fontId="0" fillId="0" borderId="13" xfId="0" applyFill="1" applyBorder="1" applyAlignment="1">
      <alignment horizontal="center"/>
    </xf>
    <xf numFmtId="0" fontId="0" fillId="0" borderId="26" xfId="0" applyBorder="1" applyAlignment="1">
      <alignment/>
    </xf>
    <xf numFmtId="0" fontId="0" fillId="0" borderId="11" xfId="0" applyFill="1" applyBorder="1" applyAlignment="1">
      <alignment horizontal="center"/>
    </xf>
    <xf numFmtId="0" fontId="0" fillId="0" borderId="27" xfId="0" applyBorder="1" applyAlignment="1">
      <alignment/>
    </xf>
    <xf numFmtId="0" fontId="2" fillId="0" borderId="7" xfId="0" applyFont="1" applyBorder="1" applyAlignment="1">
      <alignment/>
    </xf>
    <xf numFmtId="0" fontId="0" fillId="0" borderId="1" xfId="0" applyFill="1" applyBorder="1" applyAlignment="1">
      <alignment horizontal="center"/>
    </xf>
    <xf numFmtId="0" fontId="0" fillId="0" borderId="7" xfId="0" applyFill="1" applyBorder="1" applyAlignment="1">
      <alignment horizontal="center"/>
    </xf>
    <xf numFmtId="0" fontId="2" fillId="0" borderId="28" xfId="0" applyFont="1" applyFill="1" applyBorder="1" applyAlignment="1">
      <alignment horizontal="center"/>
    </xf>
    <xf numFmtId="0" fontId="2" fillId="0" borderId="17" xfId="0" applyFont="1" applyBorder="1" applyAlignment="1">
      <alignment/>
    </xf>
    <xf numFmtId="0" fontId="2" fillId="0" borderId="16" xfId="0" applyFont="1" applyBorder="1" applyAlignment="1">
      <alignment/>
    </xf>
    <xf numFmtId="0" fontId="2" fillId="0" borderId="18" xfId="0" applyFont="1" applyBorder="1" applyAlignment="1">
      <alignment/>
    </xf>
    <xf numFmtId="0" fontId="2" fillId="0" borderId="14" xfId="0" applyFont="1" applyBorder="1" applyAlignment="1">
      <alignment horizontal="center"/>
    </xf>
    <xf numFmtId="0" fontId="2" fillId="0" borderId="28" xfId="0" applyFont="1" applyBorder="1" applyAlignment="1">
      <alignment horizontal="center"/>
    </xf>
    <xf numFmtId="0" fontId="2" fillId="0" borderId="10" xfId="0" applyFont="1" applyBorder="1" applyAlignment="1">
      <alignment horizontal="center"/>
    </xf>
    <xf numFmtId="0" fontId="2" fillId="0" borderId="0" xfId="0" applyFont="1" applyAlignment="1">
      <alignment/>
    </xf>
    <xf numFmtId="0" fontId="2" fillId="0" borderId="8" xfId="0" applyFont="1" applyBorder="1" applyAlignment="1">
      <alignment horizontal="center"/>
    </xf>
    <xf numFmtId="0" fontId="0" fillId="0" borderId="7" xfId="0" applyFill="1" applyBorder="1" applyAlignment="1">
      <alignment/>
    </xf>
    <xf numFmtId="0" fontId="2" fillId="0" borderId="29" xfId="0" applyFont="1" applyFill="1" applyBorder="1" applyAlignment="1">
      <alignment horizontal="center"/>
    </xf>
    <xf numFmtId="0" fontId="2" fillId="0" borderId="30" xfId="0" applyFont="1" applyBorder="1" applyAlignment="1">
      <alignment/>
    </xf>
    <xf numFmtId="0" fontId="2" fillId="0" borderId="26" xfId="0" applyFont="1" applyBorder="1" applyAlignment="1">
      <alignment/>
    </xf>
    <xf numFmtId="0" fontId="2" fillId="0" borderId="15" xfId="0" applyFont="1" applyBorder="1" applyAlignment="1">
      <alignment/>
    </xf>
    <xf numFmtId="0" fontId="2" fillId="0" borderId="5" xfId="0" applyFont="1" applyBorder="1" applyAlignment="1">
      <alignment horizontal="center"/>
    </xf>
    <xf numFmtId="0" fontId="2" fillId="0" borderId="4" xfId="0" applyFont="1" applyBorder="1" applyAlignment="1">
      <alignment horizontal="center"/>
    </xf>
    <xf numFmtId="0" fontId="2" fillId="0" borderId="5" xfId="0" applyFont="1" applyFill="1" applyBorder="1" applyAlignment="1">
      <alignment horizontal="center"/>
    </xf>
    <xf numFmtId="0" fontId="4" fillId="0" borderId="0" xfId="0" applyFont="1" applyFill="1" applyBorder="1" applyAlignment="1">
      <alignment horizontal="left"/>
    </xf>
    <xf numFmtId="0" fontId="2" fillId="0" borderId="11" xfId="0" applyFont="1" applyBorder="1" applyAlignment="1">
      <alignment horizontal="center"/>
    </xf>
    <xf numFmtId="0" fontId="3" fillId="0" borderId="6"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5" fillId="0" borderId="8" xfId="0" applyFont="1" applyFill="1" applyBorder="1" applyAlignment="1">
      <alignment horizontal="center"/>
    </xf>
    <xf numFmtId="0" fontId="4" fillId="0" borderId="6"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0" fontId="4" fillId="0" borderId="6" xfId="0" applyFont="1" applyFill="1" applyBorder="1" applyAlignment="1">
      <alignment horizontal="center"/>
    </xf>
    <xf numFmtId="0" fontId="3" fillId="0" borderId="0"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3" fillId="0" borderId="11" xfId="0" applyFont="1" applyFill="1" applyBorder="1" applyAlignment="1">
      <alignment horizontal="center"/>
    </xf>
    <xf numFmtId="49" fontId="0" fillId="0" borderId="0" xfId="0" applyNumberFormat="1" applyAlignment="1">
      <alignment/>
    </xf>
    <xf numFmtId="0" fontId="0" fillId="0" borderId="8" xfId="0" applyBorder="1" applyAlignment="1">
      <alignment/>
    </xf>
    <xf numFmtId="0" fontId="0" fillId="0" borderId="14" xfId="0" applyBorder="1" applyAlignment="1">
      <alignment horizontal="center"/>
    </xf>
    <xf numFmtId="0" fontId="0" fillId="0" borderId="28" xfId="0" applyBorder="1" applyAlignment="1">
      <alignment horizontal="center"/>
    </xf>
    <xf numFmtId="0" fontId="0" fillId="0" borderId="17" xfId="0" applyBorder="1" applyAlignment="1">
      <alignment/>
    </xf>
    <xf numFmtId="0" fontId="0" fillId="0" borderId="15" xfId="0" applyBorder="1" applyAlignment="1">
      <alignment/>
    </xf>
    <xf numFmtId="0" fontId="6" fillId="0" borderId="3" xfId="0" applyFont="1" applyBorder="1" applyAlignment="1">
      <alignment horizontal="center"/>
    </xf>
    <xf numFmtId="0" fontId="7" fillId="0" borderId="0" xfId="0" applyFont="1" applyAlignment="1">
      <alignment/>
    </xf>
    <xf numFmtId="0" fontId="0" fillId="3" borderId="1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5" xfId="0" applyFill="1" applyBorder="1" applyAlignment="1">
      <alignment horizontal="center"/>
    </xf>
    <xf numFmtId="0" fontId="0" fillId="3" borderId="4" xfId="0" applyFill="1" applyBorder="1" applyAlignment="1">
      <alignment horizontal="center"/>
    </xf>
    <xf numFmtId="0" fontId="0" fillId="3" borderId="17" xfId="0" applyFill="1" applyBorder="1" applyAlignment="1">
      <alignment/>
    </xf>
    <xf numFmtId="0" fontId="0" fillId="3" borderId="16" xfId="0" applyFill="1" applyBorder="1" applyAlignment="1">
      <alignment/>
    </xf>
    <xf numFmtId="0" fontId="0" fillId="3" borderId="18" xfId="0" applyFill="1" applyBorder="1" applyAlignment="1">
      <alignment/>
    </xf>
    <xf numFmtId="0" fontId="0" fillId="3" borderId="3" xfId="0" applyFill="1" applyBorder="1" applyAlignment="1">
      <alignment/>
    </xf>
    <xf numFmtId="0" fontId="0" fillId="3" borderId="24" xfId="0" applyFill="1" applyBorder="1" applyAlignment="1">
      <alignment horizontal="center"/>
    </xf>
    <xf numFmtId="0" fontId="0" fillId="3" borderId="8" xfId="0" applyFill="1" applyBorder="1" applyAlignment="1">
      <alignment/>
    </xf>
    <xf numFmtId="0" fontId="0" fillId="3" borderId="0" xfId="0" applyFill="1" applyBorder="1" applyAlignment="1">
      <alignment/>
    </xf>
    <xf numFmtId="0" fontId="0" fillId="3" borderId="19" xfId="0" applyFill="1" applyBorder="1" applyAlignment="1">
      <alignment/>
    </xf>
    <xf numFmtId="0" fontId="0" fillId="3" borderId="2" xfId="0" applyFill="1" applyBorder="1" applyAlignment="1">
      <alignment/>
    </xf>
    <xf numFmtId="0" fontId="0" fillId="3" borderId="1" xfId="0" applyFill="1" applyBorder="1" applyAlignment="1">
      <alignment/>
    </xf>
    <xf numFmtId="0" fontId="0" fillId="3" borderId="9" xfId="0" applyFill="1" applyBorder="1" applyAlignment="1">
      <alignment/>
    </xf>
    <xf numFmtId="0" fontId="0" fillId="0" borderId="11" xfId="0" applyBorder="1" applyAlignment="1">
      <alignment/>
    </xf>
    <xf numFmtId="0" fontId="0" fillId="0" borderId="10" xfId="0" applyBorder="1" applyAlignment="1">
      <alignment/>
    </xf>
    <xf numFmtId="0" fontId="0" fillId="0" borderId="28" xfId="0" applyBorder="1" applyAlignment="1">
      <alignment/>
    </xf>
    <xf numFmtId="0" fontId="8" fillId="3" borderId="15" xfId="0" applyFont="1" applyFill="1" applyBorder="1" applyAlignment="1">
      <alignment/>
    </xf>
    <xf numFmtId="0" fontId="8" fillId="3" borderId="16" xfId="0" applyFont="1" applyFill="1" applyBorder="1" applyAlignment="1">
      <alignment/>
    </xf>
    <xf numFmtId="0" fontId="0" fillId="0" borderId="5" xfId="0" applyFill="1" applyBorder="1" applyAlignment="1">
      <alignment horizontal="center"/>
    </xf>
    <xf numFmtId="167" fontId="0" fillId="0" borderId="2" xfId="0" applyNumberFormat="1" applyBorder="1" applyAlignment="1">
      <alignment/>
    </xf>
    <xf numFmtId="0" fontId="2" fillId="0" borderId="0" xfId="0" applyFont="1" applyBorder="1" applyAlignment="1">
      <alignment horizontal="right"/>
    </xf>
    <xf numFmtId="168" fontId="3" fillId="0" borderId="7" xfId="0" applyNumberFormat="1" applyFont="1" applyBorder="1" applyAlignment="1">
      <alignment/>
    </xf>
    <xf numFmtId="0" fontId="0" fillId="4" borderId="6" xfId="0" applyFill="1" applyBorder="1" applyAlignment="1">
      <alignment/>
    </xf>
    <xf numFmtId="0" fontId="0" fillId="4" borderId="12" xfId="0" applyFill="1" applyBorder="1" applyAlignment="1">
      <alignment/>
    </xf>
    <xf numFmtId="0" fontId="3" fillId="4" borderId="6" xfId="0" applyFont="1" applyFill="1" applyBorder="1" applyAlignment="1">
      <alignment/>
    </xf>
    <xf numFmtId="167" fontId="0" fillId="5" borderId="8" xfId="0" applyNumberFormat="1" applyFill="1" applyBorder="1" applyAlignment="1">
      <alignment/>
    </xf>
    <xf numFmtId="167" fontId="0" fillId="5" borderId="11" xfId="0" applyNumberFormat="1" applyFill="1" applyBorder="1" applyAlignment="1">
      <alignment/>
    </xf>
    <xf numFmtId="167" fontId="3" fillId="5" borderId="8" xfId="0" applyNumberFormat="1" applyFont="1" applyFill="1" applyBorder="1" applyAlignment="1">
      <alignment/>
    </xf>
    <xf numFmtId="164" fontId="0" fillId="6" borderId="6" xfId="0" applyNumberFormat="1" applyFill="1" applyBorder="1" applyAlignment="1">
      <alignment/>
    </xf>
    <xf numFmtId="164" fontId="0" fillId="6" borderId="12" xfId="0" applyNumberFormat="1" applyFill="1" applyBorder="1" applyAlignment="1">
      <alignment/>
    </xf>
    <xf numFmtId="164" fontId="3" fillId="6" borderId="6" xfId="0" applyNumberFormat="1" applyFont="1" applyFill="1" applyBorder="1" applyAlignment="1">
      <alignment/>
    </xf>
    <xf numFmtId="168" fontId="0" fillId="7" borderId="6" xfId="0" applyNumberFormat="1" applyFill="1" applyBorder="1" applyAlignment="1">
      <alignment/>
    </xf>
    <xf numFmtId="168" fontId="3" fillId="7" borderId="6" xfId="0" applyNumberFormat="1" applyFont="1" applyFill="1" applyBorder="1" applyAlignment="1">
      <alignment/>
    </xf>
    <xf numFmtId="168" fontId="0" fillId="7" borderId="12" xfId="0" applyNumberFormat="1" applyFill="1" applyBorder="1" applyAlignment="1">
      <alignment/>
    </xf>
    <xf numFmtId="168" fontId="0" fillId="8" borderId="7" xfId="0" applyNumberFormat="1" applyFill="1" applyBorder="1" applyAlignment="1">
      <alignment/>
    </xf>
    <xf numFmtId="168" fontId="3" fillId="2" borderId="7" xfId="0" applyNumberFormat="1" applyFont="1" applyFill="1" applyBorder="1" applyAlignment="1">
      <alignment/>
    </xf>
    <xf numFmtId="168" fontId="0" fillId="0" borderId="19" xfId="0" applyNumberFormat="1" applyBorder="1" applyAlignment="1">
      <alignment/>
    </xf>
    <xf numFmtId="164" fontId="0" fillId="0" borderId="0" xfId="0" applyNumberFormat="1" applyBorder="1" applyAlignment="1">
      <alignment/>
    </xf>
    <xf numFmtId="168" fontId="0" fillId="0" borderId="9" xfId="0" applyNumberFormat="1" applyBorder="1" applyAlignment="1">
      <alignment/>
    </xf>
    <xf numFmtId="168" fontId="0" fillId="0" borderId="6" xfId="0" applyNumberFormat="1" applyBorder="1" applyAlignment="1">
      <alignment/>
    </xf>
    <xf numFmtId="0" fontId="2" fillId="0" borderId="0" xfId="0" applyFont="1" applyBorder="1" applyAlignment="1">
      <alignment horizontal="center"/>
    </xf>
    <xf numFmtId="168" fontId="3" fillId="8" borderId="6" xfId="0" applyNumberFormat="1" applyFont="1" applyFill="1" applyBorder="1" applyAlignment="1">
      <alignment/>
    </xf>
    <xf numFmtId="168" fontId="0" fillId="8" borderId="6" xfId="0" applyNumberFormat="1" applyFill="1" applyBorder="1" applyAlignment="1">
      <alignment/>
    </xf>
    <xf numFmtId="0" fontId="7" fillId="0" borderId="8" xfId="0" applyFont="1" applyBorder="1" applyAlignment="1">
      <alignment/>
    </xf>
    <xf numFmtId="0" fontId="2" fillId="0" borderId="19" xfId="0" applyFont="1" applyBorder="1" applyAlignment="1">
      <alignment horizontal="center"/>
    </xf>
    <xf numFmtId="0" fontId="2" fillId="0" borderId="6" xfId="0" applyFont="1" applyBorder="1" applyAlignment="1">
      <alignment horizontal="center"/>
    </xf>
    <xf numFmtId="0" fontId="6" fillId="0" borderId="8" xfId="0" applyFont="1" applyBorder="1" applyAlignment="1">
      <alignment horizontal="center"/>
    </xf>
    <xf numFmtId="0" fontId="7" fillId="0" borderId="2" xfId="0" applyFont="1" applyBorder="1" applyAlignment="1">
      <alignment/>
    </xf>
    <xf numFmtId="0" fontId="2" fillId="0" borderId="24" xfId="0" applyFont="1" applyBorder="1" applyAlignment="1">
      <alignment horizontal="center"/>
    </xf>
    <xf numFmtId="168" fontId="0" fillId="0" borderId="12" xfId="0" applyNumberFormat="1" applyBorder="1" applyAlignment="1">
      <alignment/>
    </xf>
    <xf numFmtId="0" fontId="2" fillId="0" borderId="0" xfId="0" applyFont="1" applyBorder="1" applyAlignment="1">
      <alignment/>
    </xf>
    <xf numFmtId="0" fontId="7" fillId="0" borderId="17" xfId="0" applyFont="1" applyBorder="1" applyAlignment="1">
      <alignment/>
    </xf>
    <xf numFmtId="0" fontId="7" fillId="0" borderId="16" xfId="0" applyFont="1" applyBorder="1" applyAlignment="1">
      <alignment/>
    </xf>
    <xf numFmtId="0" fontId="7" fillId="0" borderId="15" xfId="0" applyFont="1" applyBorder="1" applyAlignment="1">
      <alignment/>
    </xf>
    <xf numFmtId="0" fontId="7" fillId="0" borderId="0" xfId="0" applyFont="1" applyBorder="1" applyAlignment="1">
      <alignment/>
    </xf>
    <xf numFmtId="0" fontId="7" fillId="0" borderId="1" xfId="0" applyFont="1" applyBorder="1" applyAlignment="1">
      <alignment/>
    </xf>
    <xf numFmtId="0" fontId="7" fillId="0" borderId="7" xfId="0" applyFont="1" applyBorder="1" applyAlignment="1">
      <alignment/>
    </xf>
    <xf numFmtId="167" fontId="0" fillId="9" borderId="31" xfId="0" applyNumberFormat="1" applyFill="1" applyBorder="1" applyAlignment="1">
      <alignment/>
    </xf>
    <xf numFmtId="167" fontId="0" fillId="9" borderId="6" xfId="0" applyNumberFormat="1" applyFill="1" applyBorder="1" applyAlignment="1">
      <alignment/>
    </xf>
    <xf numFmtId="167" fontId="0" fillId="9" borderId="12" xfId="0" applyNumberFormat="1" applyFill="1" applyBorder="1" applyAlignment="1">
      <alignment/>
    </xf>
    <xf numFmtId="0" fontId="0" fillId="3" borderId="13" xfId="0" applyFill="1" applyBorder="1" applyAlignment="1">
      <alignment/>
    </xf>
    <xf numFmtId="0" fontId="3" fillId="3" borderId="0" xfId="0" applyFont="1" applyFill="1" applyBorder="1" applyAlignment="1">
      <alignment/>
    </xf>
    <xf numFmtId="0" fontId="4" fillId="0" borderId="0" xfId="0" applyFont="1" applyBorder="1" applyAlignment="1">
      <alignment/>
    </xf>
    <xf numFmtId="12" fontId="4" fillId="0" borderId="19" xfId="0" applyNumberFormat="1" applyFont="1" applyBorder="1" applyAlignment="1">
      <alignment/>
    </xf>
    <xf numFmtId="0" fontId="4" fillId="0" borderId="1" xfId="0" applyFont="1" applyBorder="1" applyAlignment="1">
      <alignment/>
    </xf>
    <xf numFmtId="12" fontId="4" fillId="0" borderId="9" xfId="0" applyNumberFormat="1" applyFont="1" applyBorder="1" applyAlignment="1">
      <alignment/>
    </xf>
    <xf numFmtId="167" fontId="3" fillId="9" borderId="6" xfId="0" applyNumberFormat="1" applyFont="1" applyFill="1" applyBorder="1" applyAlignment="1">
      <alignment/>
    </xf>
    <xf numFmtId="0" fontId="4" fillId="0" borderId="18" xfId="0" applyFont="1" applyBorder="1" applyAlignment="1">
      <alignment/>
    </xf>
    <xf numFmtId="168" fontId="0" fillId="8" borderId="12" xfId="0" applyNumberFormat="1" applyFill="1" applyBorder="1" applyAlignment="1">
      <alignment/>
    </xf>
    <xf numFmtId="168" fontId="0" fillId="0" borderId="8" xfId="0" applyNumberFormat="1" applyBorder="1" applyAlignment="1">
      <alignment/>
    </xf>
    <xf numFmtId="168" fontId="0" fillId="0" borderId="11" xfId="0" applyNumberFormat="1" applyBorder="1" applyAlignment="1">
      <alignment/>
    </xf>
    <xf numFmtId="12" fontId="7" fillId="0" borderId="7" xfId="0" applyNumberFormat="1" applyFont="1" applyBorder="1" applyAlignment="1">
      <alignment/>
    </xf>
    <xf numFmtId="0" fontId="2" fillId="0" borderId="4" xfId="0" applyFont="1" applyFill="1" applyBorder="1" applyAlignment="1">
      <alignment horizontal="center"/>
    </xf>
    <xf numFmtId="168" fontId="3" fillId="0" borderId="8" xfId="0" applyNumberFormat="1" applyFont="1" applyBorder="1" applyAlignment="1">
      <alignment/>
    </xf>
    <xf numFmtId="168" fontId="3" fillId="0" borderId="6" xfId="0" applyNumberFormat="1" applyFont="1" applyBorder="1" applyAlignment="1">
      <alignment/>
    </xf>
    <xf numFmtId="168" fontId="0" fillId="4" borderId="6" xfId="0" applyNumberFormat="1" applyFill="1" applyBorder="1" applyAlignment="1">
      <alignment/>
    </xf>
    <xf numFmtId="0" fontId="3" fillId="0" borderId="0" xfId="0" applyFont="1" applyAlignment="1">
      <alignment/>
    </xf>
    <xf numFmtId="0" fontId="0" fillId="10" borderId="0" xfId="0" applyFill="1" applyAlignment="1">
      <alignment/>
    </xf>
    <xf numFmtId="0" fontId="0" fillId="4" borderId="7" xfId="0" applyFill="1" applyBorder="1" applyAlignment="1">
      <alignment/>
    </xf>
    <xf numFmtId="0" fontId="0" fillId="4" borderId="1" xfId="0" applyFill="1" applyBorder="1" applyAlignment="1">
      <alignment/>
    </xf>
    <xf numFmtId="0" fontId="0" fillId="4" borderId="9" xfId="0" applyFill="1" applyBorder="1" applyAlignment="1">
      <alignment/>
    </xf>
    <xf numFmtId="0" fontId="2" fillId="0" borderId="27" xfId="0" applyFont="1" applyFill="1" applyBorder="1" applyAlignment="1">
      <alignment/>
    </xf>
    <xf numFmtId="0" fontId="0" fillId="4" borderId="27" xfId="0" applyFill="1" applyBorder="1" applyAlignment="1">
      <alignment/>
    </xf>
    <xf numFmtId="0" fontId="0" fillId="0" borderId="29" xfId="0" applyBorder="1" applyAlignment="1">
      <alignment horizontal="center"/>
    </xf>
    <xf numFmtId="0" fontId="0" fillId="0" borderId="27" xfId="0" applyBorder="1" applyAlignment="1">
      <alignment horizontal="center"/>
    </xf>
    <xf numFmtId="0" fontId="2" fillId="0" borderId="28" xfId="0" applyFont="1" applyBorder="1" applyAlignment="1">
      <alignment/>
    </xf>
    <xf numFmtId="0" fontId="0" fillId="6" borderId="7" xfId="0" applyFill="1" applyBorder="1" applyAlignment="1">
      <alignment/>
    </xf>
    <xf numFmtId="0" fontId="0" fillId="0" borderId="3" xfId="0" applyBorder="1" applyAlignment="1">
      <alignment/>
    </xf>
    <xf numFmtId="0" fontId="0" fillId="0" borderId="4" xfId="0" applyBorder="1" applyAlignment="1">
      <alignment/>
    </xf>
    <xf numFmtId="0" fontId="0" fillId="0" borderId="24" xfId="0" applyBorder="1" applyAlignment="1">
      <alignment/>
    </xf>
    <xf numFmtId="0" fontId="0" fillId="11" borderId="9" xfId="0" applyFill="1" applyBorder="1" applyAlignment="1">
      <alignment/>
    </xf>
    <xf numFmtId="0" fontId="0" fillId="11" borderId="19" xfId="0" applyFill="1" applyBorder="1" applyAlignment="1">
      <alignment/>
    </xf>
    <xf numFmtId="0" fontId="0" fillId="11" borderId="1" xfId="0" applyFill="1" applyBorder="1" applyAlignment="1">
      <alignment/>
    </xf>
    <xf numFmtId="0" fontId="0" fillId="11" borderId="7" xfId="0" applyFill="1" applyBorder="1" applyAlignment="1">
      <alignment/>
    </xf>
    <xf numFmtId="0" fontId="0" fillId="11" borderId="6" xfId="0" applyFill="1" applyBorder="1" applyAlignment="1">
      <alignment/>
    </xf>
    <xf numFmtId="0" fontId="0" fillId="0" borderId="29" xfId="0" applyBorder="1" applyAlignment="1">
      <alignment/>
    </xf>
    <xf numFmtId="0" fontId="0" fillId="11" borderId="28" xfId="0" applyFill="1" applyBorder="1" applyAlignment="1">
      <alignment/>
    </xf>
    <xf numFmtId="0" fontId="0" fillId="12" borderId="0" xfId="0" applyFill="1" applyBorder="1" applyAlignment="1">
      <alignment/>
    </xf>
    <xf numFmtId="0" fontId="2" fillId="0" borderId="5" xfId="0" applyFont="1" applyBorder="1" applyAlignment="1">
      <alignment/>
    </xf>
    <xf numFmtId="0" fontId="2" fillId="0" borderId="6" xfId="0" applyFont="1" applyBorder="1" applyAlignment="1">
      <alignment/>
    </xf>
    <xf numFmtId="0" fontId="0" fillId="0" borderId="27" xfId="0" applyFill="1" applyBorder="1" applyAlignment="1">
      <alignment/>
    </xf>
    <xf numFmtId="0" fontId="2" fillId="0" borderId="3" xfId="0" applyFont="1" applyBorder="1" applyAlignment="1">
      <alignment/>
    </xf>
    <xf numFmtId="0" fontId="4" fillId="0" borderId="16" xfId="0" applyFont="1" applyBorder="1" applyAlignment="1">
      <alignment/>
    </xf>
    <xf numFmtId="0" fontId="20" fillId="0" borderId="0" xfId="0" applyFont="1" applyAlignment="1">
      <alignment/>
    </xf>
    <xf numFmtId="168" fontId="0" fillId="0" borderId="0" xfId="0" applyNumberFormat="1" applyBorder="1" applyAlignment="1">
      <alignment/>
    </xf>
    <xf numFmtId="168" fontId="3" fillId="0" borderId="0" xfId="0" applyNumberFormat="1" applyFont="1" applyBorder="1" applyAlignment="1">
      <alignment/>
    </xf>
    <xf numFmtId="168" fontId="0" fillId="0" borderId="13" xfId="0" applyNumberFormat="1" applyBorder="1" applyAlignment="1">
      <alignment/>
    </xf>
    <xf numFmtId="0" fontId="0" fillId="13" borderId="0" xfId="0" applyFill="1" applyAlignment="1">
      <alignment/>
    </xf>
    <xf numFmtId="0" fontId="0" fillId="10" borderId="12" xfId="0" applyFill="1" applyBorder="1" applyAlignment="1" applyProtection="1">
      <alignment/>
      <protection locked="0"/>
    </xf>
    <xf numFmtId="0" fontId="0" fillId="10" borderId="7" xfId="0" applyFill="1" applyBorder="1" applyAlignment="1" applyProtection="1">
      <alignment/>
      <protection locked="0"/>
    </xf>
    <xf numFmtId="0" fontId="0" fillId="0" borderId="0" xfId="0" applyAlignment="1" applyProtection="1">
      <alignment/>
      <protection hidden="1"/>
    </xf>
    <xf numFmtId="0" fontId="0" fillId="0" borderId="14" xfId="0" applyBorder="1" applyAlignment="1" applyProtection="1">
      <alignment/>
      <protection hidden="1"/>
    </xf>
    <xf numFmtId="0" fontId="0" fillId="0" borderId="10" xfId="0" applyBorder="1" applyAlignment="1" applyProtection="1">
      <alignment/>
      <protection hidden="1"/>
    </xf>
    <xf numFmtId="0" fontId="0" fillId="0" borderId="28" xfId="0" applyBorder="1" applyAlignment="1" applyProtection="1">
      <alignment/>
      <protection hidden="1"/>
    </xf>
    <xf numFmtId="0" fontId="0" fillId="0" borderId="11" xfId="0" applyBorder="1" applyAlignment="1" applyProtection="1">
      <alignment/>
      <protection hidden="1"/>
    </xf>
    <xf numFmtId="0" fontId="0" fillId="0" borderId="13" xfId="0" applyBorder="1" applyAlignment="1" applyProtection="1">
      <alignment/>
      <protection hidden="1"/>
    </xf>
    <xf numFmtId="0" fontId="0" fillId="0" borderId="2" xfId="0" applyBorder="1" applyAlignment="1" applyProtection="1">
      <alignment/>
      <protection hidden="1"/>
    </xf>
    <xf numFmtId="0" fontId="0" fillId="0" borderId="1" xfId="0" applyBorder="1" applyAlignment="1" applyProtection="1">
      <alignment/>
      <protection hidden="1"/>
    </xf>
    <xf numFmtId="0" fontId="0" fillId="3" borderId="17" xfId="0" applyFill="1" applyBorder="1" applyAlignment="1" applyProtection="1">
      <alignment/>
      <protection hidden="1"/>
    </xf>
    <xf numFmtId="0" fontId="8" fillId="3" borderId="15" xfId="0" applyFont="1" applyFill="1" applyBorder="1" applyAlignment="1" applyProtection="1">
      <alignment/>
      <protection hidden="1"/>
    </xf>
    <xf numFmtId="0" fontId="8" fillId="3" borderId="16" xfId="0" applyFont="1" applyFill="1" applyBorder="1" applyAlignment="1" applyProtection="1">
      <alignment/>
      <protection hidden="1"/>
    </xf>
    <xf numFmtId="0" fontId="0" fillId="3" borderId="16" xfId="0" applyFill="1" applyBorder="1" applyAlignment="1" applyProtection="1">
      <alignment/>
      <protection hidden="1"/>
    </xf>
    <xf numFmtId="0" fontId="0" fillId="3" borderId="15" xfId="0" applyFill="1" applyBorder="1" applyAlignment="1" applyProtection="1">
      <alignment/>
      <protection hidden="1"/>
    </xf>
    <xf numFmtId="0" fontId="0" fillId="3" borderId="18" xfId="0" applyFill="1" applyBorder="1" applyAlignment="1" applyProtection="1">
      <alignment/>
      <protection hidden="1"/>
    </xf>
    <xf numFmtId="0" fontId="0" fillId="3" borderId="3" xfId="0" applyFill="1" applyBorder="1" applyAlignment="1" applyProtection="1">
      <alignment/>
      <protection hidden="1"/>
    </xf>
    <xf numFmtId="0" fontId="0" fillId="3" borderId="5"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8" xfId="0" applyFill="1" applyBorder="1" applyAlignment="1" applyProtection="1">
      <alignment/>
      <protection hidden="1"/>
    </xf>
    <xf numFmtId="0" fontId="0" fillId="3" borderId="6" xfId="0" applyFill="1" applyBorder="1" applyAlignment="1" applyProtection="1">
      <alignment/>
      <protection hidden="1"/>
    </xf>
    <xf numFmtId="0" fontId="0" fillId="3" borderId="0" xfId="0" applyFill="1" applyBorder="1" applyAlignment="1" applyProtection="1">
      <alignment/>
      <protection hidden="1"/>
    </xf>
    <xf numFmtId="0" fontId="0" fillId="3" borderId="19" xfId="0" applyFill="1" applyBorder="1" applyAlignment="1" applyProtection="1">
      <alignment/>
      <protection hidden="1"/>
    </xf>
    <xf numFmtId="0" fontId="0" fillId="3" borderId="2" xfId="0" applyFill="1" applyBorder="1" applyAlignment="1" applyProtection="1">
      <alignment/>
      <protection hidden="1"/>
    </xf>
    <xf numFmtId="0" fontId="0" fillId="3" borderId="7" xfId="0" applyFill="1" applyBorder="1" applyAlignment="1" applyProtection="1">
      <alignment/>
      <protection hidden="1"/>
    </xf>
    <xf numFmtId="0" fontId="0" fillId="3" borderId="1" xfId="0" applyFill="1" applyBorder="1" applyAlignment="1" applyProtection="1">
      <alignment/>
      <protection hidden="1"/>
    </xf>
    <xf numFmtId="0" fontId="0" fillId="3" borderId="9" xfId="0" applyFill="1" applyBorder="1" applyAlignment="1" applyProtection="1">
      <alignment/>
      <protection hidden="1"/>
    </xf>
    <xf numFmtId="0" fontId="2" fillId="0" borderId="8" xfId="0" applyFont="1" applyFill="1" applyBorder="1" applyAlignment="1">
      <alignment horizontal="center"/>
    </xf>
    <xf numFmtId="0" fontId="2" fillId="0" borderId="11" xfId="0" applyFont="1" applyFill="1" applyBorder="1" applyAlignment="1">
      <alignment horizontal="center"/>
    </xf>
    <xf numFmtId="0" fontId="2" fillId="0" borderId="6" xfId="0" applyFont="1" applyFill="1" applyBorder="1" applyAlignment="1">
      <alignment horizontal="center"/>
    </xf>
    <xf numFmtId="0" fontId="2" fillId="0" borderId="7" xfId="0" applyFont="1" applyBorder="1" applyAlignment="1">
      <alignment horizontal="center"/>
    </xf>
    <xf numFmtId="0" fontId="1" fillId="0" borderId="28" xfId="0" applyFont="1" applyBorder="1" applyAlignment="1">
      <alignment/>
    </xf>
    <xf numFmtId="0" fontId="3" fillId="0" borderId="1" xfId="0" applyFont="1" applyBorder="1" applyAlignment="1">
      <alignment/>
    </xf>
    <xf numFmtId="0" fontId="2" fillId="0" borderId="2" xfId="0" applyFont="1" applyFill="1" applyBorder="1" applyAlignment="1">
      <alignment/>
    </xf>
    <xf numFmtId="0" fontId="0" fillId="0" borderId="13" xfId="0" applyBorder="1" applyAlignment="1">
      <alignment/>
    </xf>
    <xf numFmtId="0" fontId="2" fillId="0" borderId="14" xfId="0" applyFont="1" applyBorder="1" applyAlignment="1">
      <alignment/>
    </xf>
    <xf numFmtId="0" fontId="2" fillId="0" borderId="10" xfId="0" applyFont="1" applyBorder="1" applyAlignment="1">
      <alignment/>
    </xf>
    <xf numFmtId="0" fontId="2" fillId="0" borderId="13" xfId="0" applyFont="1" applyBorder="1" applyAlignment="1">
      <alignment/>
    </xf>
    <xf numFmtId="168" fontId="0" fillId="14" borderId="19" xfId="0" applyNumberFormat="1" applyFill="1" applyBorder="1" applyAlignment="1">
      <alignment/>
    </xf>
    <xf numFmtId="2" fontId="7" fillId="0" borderId="6" xfId="0" applyNumberFormat="1" applyFont="1" applyBorder="1" applyAlignment="1">
      <alignment/>
    </xf>
    <xf numFmtId="165" fontId="0" fillId="0" borderId="6" xfId="0" applyNumberFormat="1" applyBorder="1" applyAlignment="1">
      <alignment/>
    </xf>
    <xf numFmtId="168" fontId="0" fillId="0" borderId="0" xfId="0" applyNumberFormat="1" applyAlignment="1">
      <alignment/>
    </xf>
    <xf numFmtId="167" fontId="0" fillId="0" borderId="0" xfId="0" applyNumberFormat="1" applyAlignment="1">
      <alignment/>
    </xf>
    <xf numFmtId="167" fontId="0" fillId="0" borderId="19" xfId="0" applyNumberFormat="1" applyBorder="1" applyAlignment="1">
      <alignment/>
    </xf>
    <xf numFmtId="168" fontId="0" fillId="9" borderId="6" xfId="0" applyNumberFormat="1" applyFill="1" applyBorder="1" applyAlignment="1">
      <alignment/>
    </xf>
    <xf numFmtId="0" fontId="0" fillId="2" borderId="6" xfId="0" applyFill="1" applyBorder="1" applyAlignment="1" applyProtection="1">
      <alignment/>
      <protection hidden="1"/>
    </xf>
    <xf numFmtId="0" fontId="3" fillId="2" borderId="6" xfId="0" applyFont="1" applyFill="1" applyBorder="1" applyAlignment="1" applyProtection="1">
      <alignment/>
      <protection hidden="1"/>
    </xf>
    <xf numFmtId="0" fontId="3" fillId="2" borderId="7" xfId="0" applyFont="1" applyFill="1" applyBorder="1" applyAlignment="1" applyProtection="1">
      <alignment/>
      <protection hidden="1"/>
    </xf>
    <xf numFmtId="0" fontId="0" fillId="0" borderId="6" xfId="0" applyBorder="1" applyAlignment="1" applyProtection="1">
      <alignment/>
      <protection hidden="1"/>
    </xf>
    <xf numFmtId="0" fontId="0" fillId="0" borderId="12" xfId="0" applyBorder="1" applyAlignment="1" applyProtection="1">
      <alignment/>
      <protection hidden="1"/>
    </xf>
    <xf numFmtId="3" fontId="0" fillId="0" borderId="12" xfId="0" applyNumberFormat="1" applyBorder="1" applyAlignment="1" applyProtection="1">
      <alignment/>
      <protection hidden="1"/>
    </xf>
    <xf numFmtId="0" fontId="0" fillId="0" borderId="0" xfId="0" applyBorder="1" applyAlignment="1" applyProtection="1">
      <alignment/>
      <protection hidden="1"/>
    </xf>
    <xf numFmtId="0" fontId="0" fillId="14" borderId="6" xfId="0" applyFill="1" applyBorder="1" applyAlignment="1" applyProtection="1">
      <alignment/>
      <protection hidden="1"/>
    </xf>
    <xf numFmtId="0" fontId="0" fillId="0" borderId="7" xfId="0" applyBorder="1" applyAlignment="1" applyProtection="1">
      <alignment/>
      <protection hidden="1"/>
    </xf>
    <xf numFmtId="0" fontId="0" fillId="0" borderId="8" xfId="0" applyBorder="1" applyAlignment="1" applyProtection="1">
      <alignment/>
      <protection hidden="1"/>
    </xf>
    <xf numFmtId="0" fontId="0" fillId="4" borderId="6" xfId="0" applyFill="1" applyBorder="1" applyAlignment="1" applyProtection="1">
      <alignment/>
      <protection hidden="1"/>
    </xf>
    <xf numFmtId="0" fontId="0" fillId="4" borderId="12" xfId="0" applyFill="1" applyBorder="1" applyAlignment="1" applyProtection="1">
      <alignment/>
      <protection hidden="1"/>
    </xf>
    <xf numFmtId="3" fontId="3" fillId="4" borderId="12" xfId="0" applyNumberFormat="1" applyFont="1" applyFill="1" applyBorder="1" applyAlignment="1" applyProtection="1">
      <alignment/>
      <protection hidden="1"/>
    </xf>
    <xf numFmtId="3" fontId="3" fillId="14" borderId="6" xfId="0" applyNumberFormat="1" applyFont="1" applyFill="1" applyBorder="1" applyAlignment="1" applyProtection="1">
      <alignment/>
      <protection hidden="1"/>
    </xf>
    <xf numFmtId="3" fontId="3" fillId="4" borderId="7" xfId="0" applyNumberFormat="1" applyFont="1" applyFill="1" applyBorder="1" applyAlignment="1" applyProtection="1">
      <alignment/>
      <protection hidden="1"/>
    </xf>
    <xf numFmtId="0" fontId="0" fillId="0" borderId="16" xfId="0" applyFill="1" applyBorder="1" applyAlignment="1">
      <alignment/>
    </xf>
    <xf numFmtId="0" fontId="0" fillId="0" borderId="15" xfId="0" applyFill="1" applyBorder="1" applyAlignment="1">
      <alignment/>
    </xf>
    <xf numFmtId="0" fontId="2" fillId="0" borderId="17" xfId="0" applyFont="1" applyFill="1" applyBorder="1" applyAlignment="1">
      <alignment/>
    </xf>
    <xf numFmtId="0" fontId="2" fillId="0" borderId="8" xfId="0" applyFont="1" applyFill="1" applyBorder="1" applyAlignment="1">
      <alignment/>
    </xf>
    <xf numFmtId="3" fontId="0" fillId="0" borderId="15" xfId="0" applyNumberFormat="1" applyBorder="1" applyAlignment="1" applyProtection="1">
      <alignment/>
      <protection hidden="1"/>
    </xf>
    <xf numFmtId="3" fontId="0" fillId="4" borderId="6" xfId="0" applyNumberFormat="1" applyFill="1" applyBorder="1" applyAlignment="1" applyProtection="1">
      <alignment/>
      <protection hidden="1"/>
    </xf>
    <xf numFmtId="3" fontId="0" fillId="0" borderId="6" xfId="0" applyNumberFormat="1" applyBorder="1" applyAlignment="1" applyProtection="1">
      <alignment/>
      <protection hidden="1"/>
    </xf>
    <xf numFmtId="3" fontId="0" fillId="9" borderId="6" xfId="0" applyNumberFormat="1" applyFill="1" applyBorder="1" applyAlignment="1" applyProtection="1">
      <alignment/>
      <protection hidden="1"/>
    </xf>
    <xf numFmtId="3" fontId="0" fillId="5" borderId="6" xfId="0" applyNumberFormat="1" applyFill="1" applyBorder="1" applyAlignment="1" applyProtection="1">
      <alignment/>
      <protection hidden="1"/>
    </xf>
    <xf numFmtId="3" fontId="0" fillId="6" borderId="6" xfId="0" applyNumberFormat="1" applyFill="1" applyBorder="1" applyAlignment="1" applyProtection="1">
      <alignment/>
      <protection hidden="1"/>
    </xf>
    <xf numFmtId="3" fontId="0" fillId="7" borderId="7" xfId="0" applyNumberFormat="1" applyFill="1" applyBorder="1" applyAlignment="1" applyProtection="1">
      <alignment/>
      <protection hidden="1"/>
    </xf>
    <xf numFmtId="0" fontId="0" fillId="3" borderId="27" xfId="0" applyFill="1" applyBorder="1" applyAlignment="1">
      <alignment horizontal="center"/>
    </xf>
    <xf numFmtId="0" fontId="0" fillId="10" borderId="27" xfId="0" applyFill="1" applyBorder="1" applyAlignment="1">
      <alignment/>
    </xf>
    <xf numFmtId="0" fontId="0" fillId="0" borderId="19"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17" xfId="0" applyFill="1" applyBorder="1" applyAlignment="1">
      <alignment/>
    </xf>
    <xf numFmtId="0" fontId="8" fillId="0" borderId="15" xfId="0" applyFont="1" applyFill="1" applyBorder="1" applyAlignment="1">
      <alignment/>
    </xf>
    <xf numFmtId="0" fontId="8" fillId="0" borderId="16" xfId="0" applyFont="1" applyFill="1" applyBorder="1" applyAlignment="1">
      <alignment/>
    </xf>
    <xf numFmtId="0" fontId="0" fillId="0" borderId="18" xfId="0" applyFill="1" applyBorder="1" applyAlignment="1">
      <alignment/>
    </xf>
    <xf numFmtId="0" fontId="0" fillId="0" borderId="3" xfId="0" applyFill="1" applyBorder="1" applyAlignment="1">
      <alignment/>
    </xf>
    <xf numFmtId="0" fontId="0" fillId="0" borderId="4" xfId="0" applyFill="1" applyBorder="1" applyAlignment="1">
      <alignment horizontal="center"/>
    </xf>
    <xf numFmtId="0" fontId="0" fillId="0" borderId="24" xfId="0" applyFill="1" applyBorder="1" applyAlignment="1">
      <alignment horizontal="center"/>
    </xf>
    <xf numFmtId="0" fontId="0" fillId="0" borderId="8" xfId="0" applyFill="1" applyBorder="1" applyAlignment="1">
      <alignment/>
    </xf>
    <xf numFmtId="0" fontId="0" fillId="0" borderId="2" xfId="0" applyFill="1" applyBorder="1" applyAlignment="1">
      <alignment/>
    </xf>
    <xf numFmtId="0" fontId="0" fillId="0" borderId="30"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 4,21. Frecuencias: Esperada vs. Observada</a:t>
            </a:r>
          </a:p>
        </c:rich>
      </c:tx>
      <c:layout/>
      <c:spPr>
        <a:noFill/>
        <a:ln>
          <a:noFill/>
        </a:ln>
      </c:spPr>
    </c:title>
    <c:plotArea>
      <c:layout/>
      <c:scatterChart>
        <c:scatterStyle val="smoothMarker"/>
        <c:varyColors val="0"/>
        <c:ser>
          <c:idx val="0"/>
          <c:order val="0"/>
          <c:tx>
            <c:strRef>
              <c:f>Ejemplos!$C$895</c:f>
              <c:strCache>
                <c:ptCount val="1"/>
                <c:pt idx="0">
                  <c:v>Observada</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Ejemplos!$B$896:$B$906</c:f>
              <c:numCache/>
            </c:numRef>
          </c:xVal>
          <c:yVal>
            <c:numRef>
              <c:f>Ejemplos!$C$896:$C$906</c:f>
              <c:numCache/>
            </c:numRef>
          </c:yVal>
          <c:smooth val="1"/>
        </c:ser>
        <c:ser>
          <c:idx val="1"/>
          <c:order val="1"/>
          <c:tx>
            <c:strRef>
              <c:f>Ejemplos!$G$895</c:f>
              <c:strCache>
                <c:ptCount val="1"/>
                <c:pt idx="0">
                  <c:v>Esperadas.</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Ejemplos!$B$896:$B$906</c:f>
              <c:numCache/>
            </c:numRef>
          </c:xVal>
          <c:yVal>
            <c:numRef>
              <c:f>Ejemplos!$G$896:$G$906</c:f>
              <c:numCache/>
            </c:numRef>
          </c:yVal>
          <c:smooth val="1"/>
        </c:ser>
        <c:axId val="29592728"/>
        <c:axId val="65007961"/>
      </c:scatterChart>
      <c:valAx>
        <c:axId val="29592728"/>
        <c:scaling>
          <c:orientation val="minMax"/>
        </c:scaling>
        <c:axPos val="b"/>
        <c:title>
          <c:tx>
            <c:rich>
              <a:bodyPr vert="horz" rot="0" anchor="ctr"/>
              <a:lstStyle/>
              <a:p>
                <a:pPr algn="ctr">
                  <a:defRPr/>
                </a:pPr>
                <a:r>
                  <a:rPr lang="en-US" cap="none" sz="1000" b="1" i="0" u="none" baseline="0">
                    <a:latin typeface="Arial"/>
                    <a:ea typeface="Arial"/>
                    <a:cs typeface="Arial"/>
                  </a:rPr>
                  <a:t>Ovillos de color verde</a:t>
                </a:r>
              </a:p>
            </c:rich>
          </c:tx>
          <c:layout/>
          <c:overlay val="0"/>
          <c:spPr>
            <a:noFill/>
            <a:ln>
              <a:noFill/>
            </a:ln>
          </c:spPr>
        </c:title>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65007961"/>
        <c:crosses val="autoZero"/>
        <c:crossBetween val="midCat"/>
        <c:dispUnits/>
      </c:valAx>
      <c:valAx>
        <c:axId val="65007961"/>
        <c:scaling>
          <c:orientation val="minMax"/>
          <c:min val="0"/>
        </c:scaling>
        <c:axPos val="l"/>
        <c:title>
          <c:tx>
            <c:rich>
              <a:bodyPr vert="horz" rot="-5400000" anchor="ctr"/>
              <a:lstStyle/>
              <a:p>
                <a:pPr algn="ctr">
                  <a:defRPr/>
                </a:pPr>
                <a:r>
                  <a:rPr lang="en-US" cap="none" sz="1000" b="1" i="0" u="none" baseline="0">
                    <a:latin typeface="Arial"/>
                    <a:ea typeface="Arial"/>
                    <a:cs typeface="Arial"/>
                  </a:rPr>
                  <a:t>Cantidad de ovillos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29592728"/>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825"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Fig, 4,24. Distribución Binomial acumulada</a:t>
            </a:r>
          </a:p>
        </c:rich>
      </c:tx>
      <c:layout/>
      <c:spPr>
        <a:noFill/>
        <a:ln>
          <a:noFill/>
        </a:ln>
      </c:spPr>
    </c:title>
    <c:plotArea>
      <c:layout>
        <c:manualLayout>
          <c:xMode val="edge"/>
          <c:yMode val="edge"/>
          <c:x val="0.0735"/>
          <c:y val="0.16025"/>
          <c:w val="0.90425"/>
          <c:h val="0.6775"/>
        </c:manualLayout>
      </c:layout>
      <c:scatterChart>
        <c:scatterStyle val="smoothMarker"/>
        <c:varyColors val="0"/>
        <c:ser>
          <c:idx val="1"/>
          <c:order val="0"/>
          <c:tx>
            <c:strRef>
              <c:f>Ejemplos!$D$947</c:f>
              <c:strCache>
                <c:ptCount val="1"/>
                <c:pt idx="0">
                  <c:v>Espéradas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Ejemplos!$B$948:$B$958</c:f>
              <c:numCache/>
            </c:numRef>
          </c:xVal>
          <c:yVal>
            <c:numRef>
              <c:f>Ejemplos!$D$948:$D$958</c:f>
              <c:numCache/>
            </c:numRef>
          </c:yVal>
          <c:smooth val="1"/>
        </c:ser>
        <c:ser>
          <c:idx val="2"/>
          <c:order val="1"/>
          <c:tx>
            <c:strRef>
              <c:f>Ejemplos!$E$947</c:f>
              <c:strCache>
                <c:ptCount val="1"/>
                <c:pt idx="0">
                  <c:v>Observadas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Ejemplos!$B$948:$B$958</c:f>
              <c:numCache/>
            </c:numRef>
          </c:xVal>
          <c:yVal>
            <c:numRef>
              <c:f>Ejemplos!$E$948:$E$958</c:f>
              <c:numCache/>
            </c:numRef>
          </c:yVal>
          <c:smooth val="1"/>
        </c:ser>
        <c:axId val="48200738"/>
        <c:axId val="31153459"/>
      </c:scatterChart>
      <c:valAx>
        <c:axId val="48200738"/>
        <c:scaling>
          <c:orientation val="minMax"/>
        </c:scaling>
        <c:axPos val="b"/>
        <c:title>
          <c:tx>
            <c:rich>
              <a:bodyPr vert="horz" rot="0" anchor="ctr"/>
              <a:lstStyle/>
              <a:p>
                <a:pPr algn="ctr">
                  <a:defRPr/>
                </a:pPr>
                <a:r>
                  <a:rPr lang="en-US" cap="none" sz="925" b="1" i="0" u="none" baseline="0">
                    <a:latin typeface="Arial"/>
                    <a:ea typeface="Arial"/>
                    <a:cs typeface="Arial"/>
                  </a:rPr>
                  <a:t>Evento x</a:t>
                </a:r>
              </a:p>
            </c:rich>
          </c:tx>
          <c:layout/>
          <c:overlay val="0"/>
          <c:spPr>
            <a:noFill/>
            <a:ln>
              <a:noFill/>
            </a:ln>
          </c:spPr>
        </c:title>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31153459"/>
        <c:crosses val="autoZero"/>
        <c:crossBetween val="midCat"/>
        <c:dispUnits/>
      </c:valAx>
      <c:valAx>
        <c:axId val="31153459"/>
        <c:scaling>
          <c:orientation val="minMax"/>
        </c:scaling>
        <c:axPos val="l"/>
        <c:title>
          <c:tx>
            <c:rich>
              <a:bodyPr vert="horz" rot="-5400000" anchor="ctr"/>
              <a:lstStyle/>
              <a:p>
                <a:pPr algn="ctr">
                  <a:defRPr/>
                </a:pPr>
                <a:r>
                  <a:rPr lang="en-US" cap="none" sz="925" b="1" i="0" u="none" baseline="0">
                    <a:latin typeface="Arial"/>
                    <a:ea typeface="Arial"/>
                    <a:cs typeface="Arial"/>
                  </a:rPr>
                  <a:t>y; Probabilidades</a:t>
                </a:r>
              </a:p>
            </c:rich>
          </c:tx>
          <c:layout/>
          <c:overlay val="0"/>
          <c:spPr>
            <a:noFill/>
            <a:ln>
              <a:noFill/>
            </a:ln>
          </c:spPr>
        </c:title>
        <c:majorGridlines/>
        <c:delete val="0"/>
        <c:numFmt formatCode="0.0" sourceLinked="0"/>
        <c:majorTickMark val="out"/>
        <c:minorTickMark val="none"/>
        <c:tickLblPos val="nextTo"/>
        <c:txPr>
          <a:bodyPr/>
          <a:lstStyle/>
          <a:p>
            <a:pPr>
              <a:defRPr lang="en-US" cap="none" sz="850" b="1" i="0" u="none" baseline="0">
                <a:latin typeface="Arial"/>
                <a:ea typeface="Arial"/>
                <a:cs typeface="Arial"/>
              </a:defRPr>
            </a:pPr>
          </a:p>
        </c:txPr>
        <c:crossAx val="48200738"/>
        <c:crosses val="autoZero"/>
        <c:crossBetween val="midCat"/>
        <c:dispUnits/>
      </c:valAx>
      <c:spPr>
        <a:solidFill>
          <a:srgbClr val="FFFFFF"/>
        </a:solidFill>
        <a:ln w="12700">
          <a:solidFill>
            <a:srgbClr val="808080"/>
          </a:solidFill>
        </a:ln>
      </c:spPr>
    </c:plotArea>
    <c:legend>
      <c:legendPos val="b"/>
      <c:layout>
        <c:manualLayout>
          <c:xMode val="edge"/>
          <c:yMode val="edge"/>
          <c:x val="0.314"/>
          <c:y val="0.91675"/>
        </c:manualLayout>
      </c:layout>
      <c:overlay val="0"/>
      <c:txPr>
        <a:bodyPr vert="horz" rot="0"/>
        <a:lstStyle/>
        <a:p>
          <a:pPr>
            <a:defRPr lang="en-US" cap="none" sz="925" b="1"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3" /><Relationship Id="rId2" Type="http://schemas.openxmlformats.org/officeDocument/2006/relationships/hyperlink" Target="#F_02" /><Relationship Id="rId3" Type="http://schemas.openxmlformats.org/officeDocument/2006/relationships/hyperlink" Target="#F_05" /><Relationship Id="rId4" Type="http://schemas.openxmlformats.org/officeDocument/2006/relationships/hyperlink" Target="#D_06" /><Relationship Id="rId5" Type="http://schemas.openxmlformats.org/officeDocument/2006/relationships/hyperlink" Target="#D_08" /><Relationship Id="rId6" Type="http://schemas.openxmlformats.org/officeDocument/2006/relationships/hyperlink" Target="#D_09" /><Relationship Id="rId7" Type="http://schemas.openxmlformats.org/officeDocument/2006/relationships/hyperlink" Target="#D_10" /><Relationship Id="rId8" Type="http://schemas.openxmlformats.org/officeDocument/2006/relationships/hyperlink" Target="#D_13" /><Relationship Id="rId9" Type="http://schemas.openxmlformats.org/officeDocument/2006/relationships/hyperlink" Target="#D_11" /><Relationship Id="rId10" Type="http://schemas.openxmlformats.org/officeDocument/2006/relationships/hyperlink" Target="#D_12" /><Relationship Id="rId11" Type="http://schemas.openxmlformats.org/officeDocument/2006/relationships/hyperlink" Target="#D_14" /><Relationship Id="rId12" Type="http://schemas.openxmlformats.org/officeDocument/2006/relationships/hyperlink" Target="#F_06" /><Relationship Id="rId13" Type="http://schemas.openxmlformats.org/officeDocument/2006/relationships/image" Target="../media/image20.emf" /><Relationship Id="rId14" Type="http://schemas.openxmlformats.org/officeDocument/2006/relationships/hyperlink" Target="#I_01" /><Relationship Id="rId15" Type="http://schemas.openxmlformats.org/officeDocument/2006/relationships/hyperlink" Target="#I_01" /><Relationship Id="rId16" Type="http://schemas.openxmlformats.org/officeDocument/2006/relationships/image" Target="../media/image21.emf" /><Relationship Id="rId17" Type="http://schemas.openxmlformats.org/officeDocument/2006/relationships/hyperlink" Target="#G_01" /><Relationship Id="rId18" Type="http://schemas.openxmlformats.org/officeDocument/2006/relationships/hyperlink" Target="#G_01" /><Relationship Id="rId19" Type="http://schemas.openxmlformats.org/officeDocument/2006/relationships/hyperlink" Target="#F_07" /><Relationship Id="rId20" Type="http://schemas.openxmlformats.org/officeDocument/2006/relationships/hyperlink" Target="#D_18" /><Relationship Id="rId21" Type="http://schemas.openxmlformats.org/officeDocument/2006/relationships/hyperlink" Target="#D_20" /><Relationship Id="rId22" Type="http://schemas.openxmlformats.org/officeDocument/2006/relationships/hyperlink" Target="#D_21" /><Relationship Id="rId23" Type="http://schemas.openxmlformats.org/officeDocument/2006/relationships/hyperlink" Target="#D_23" /><Relationship Id="rId24" Type="http://schemas.openxmlformats.org/officeDocument/2006/relationships/image" Target="../media/image1.emf" /><Relationship Id="rId25" Type="http://schemas.openxmlformats.org/officeDocument/2006/relationships/hyperlink" Target="#Ejemplos!A1" /><Relationship Id="rId26" Type="http://schemas.openxmlformats.org/officeDocument/2006/relationships/hyperlink" Target="#Ejemplos!A1" /><Relationship Id="rId27" Type="http://schemas.openxmlformats.org/officeDocument/2006/relationships/image" Target="../media/image19.emf" /><Relationship Id="rId28" Type="http://schemas.openxmlformats.org/officeDocument/2006/relationships/hyperlink" Target="#Ejercicios!A1" /><Relationship Id="rId29" Type="http://schemas.openxmlformats.org/officeDocument/2006/relationships/hyperlink" Target="#Ejercicios!A1" /><Relationship Id="rId30" Type="http://schemas.openxmlformats.org/officeDocument/2006/relationships/image" Target="../media/image38.jpeg" /><Relationship Id="rId31" Type="http://schemas.openxmlformats.org/officeDocument/2006/relationships/image" Target="../media/image39.jpeg" /><Relationship Id="rId32" Type="http://schemas.openxmlformats.org/officeDocument/2006/relationships/image" Target="../media/image40.jpeg" /><Relationship Id="rId33" Type="http://schemas.openxmlformats.org/officeDocument/2006/relationships/image" Target="../media/image41.jpeg" /><Relationship Id="rId34" Type="http://schemas.openxmlformats.org/officeDocument/2006/relationships/image" Target="../media/image42.jpeg" /><Relationship Id="rId35" Type="http://schemas.openxmlformats.org/officeDocument/2006/relationships/image" Target="../media/image43.jpeg" /><Relationship Id="rId36" Type="http://schemas.openxmlformats.org/officeDocument/2006/relationships/image" Target="../media/image44.jpeg" /><Relationship Id="rId37" Type="http://schemas.openxmlformats.org/officeDocument/2006/relationships/image" Target="../media/image45.jpeg" /><Relationship Id="rId38" Type="http://schemas.openxmlformats.org/officeDocument/2006/relationships/image" Target="../media/image46.jpeg" /><Relationship Id="rId39" Type="http://schemas.openxmlformats.org/officeDocument/2006/relationships/image" Target="../media/image47.jpeg" /><Relationship Id="rId40" Type="http://schemas.openxmlformats.org/officeDocument/2006/relationships/image" Target="../media/image48.jpeg" /><Relationship Id="rId41" Type="http://schemas.openxmlformats.org/officeDocument/2006/relationships/image" Target="../media/image49.jpeg" /><Relationship Id="rId42" Type="http://schemas.openxmlformats.org/officeDocument/2006/relationships/image" Target="../media/image50.jpeg" /><Relationship Id="rId43" Type="http://schemas.openxmlformats.org/officeDocument/2006/relationships/image" Target="../media/image51.jpeg" /><Relationship Id="rId44" Type="http://schemas.openxmlformats.org/officeDocument/2006/relationships/image" Target="../media/image52.jpeg" /><Relationship Id="rId45" Type="http://schemas.openxmlformats.org/officeDocument/2006/relationships/image" Target="../media/image53.jpeg" /><Relationship Id="rId46" Type="http://schemas.openxmlformats.org/officeDocument/2006/relationships/image" Target="../media/image54.jpeg" /><Relationship Id="rId47" Type="http://schemas.openxmlformats.org/officeDocument/2006/relationships/image" Target="../media/image5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chart" Target="/xl/charts/chart1.xml" /><Relationship Id="rId5" Type="http://schemas.openxmlformats.org/officeDocument/2006/relationships/image" Target="../media/image4.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png"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2.emf" /><Relationship Id="rId12" Type="http://schemas.openxmlformats.org/officeDocument/2006/relationships/image" Target="../media/image11.emf" /><Relationship Id="rId13" Type="http://schemas.openxmlformats.org/officeDocument/2006/relationships/image" Target="../media/image13.emf" /><Relationship Id="rId14" Type="http://schemas.openxmlformats.org/officeDocument/2006/relationships/image" Target="../media/image15.emf" /><Relationship Id="rId15" Type="http://schemas.openxmlformats.org/officeDocument/2006/relationships/image" Target="../media/image14.emf" /><Relationship Id="rId16" Type="http://schemas.openxmlformats.org/officeDocument/2006/relationships/chart" Target="/xl/charts/chart2.xml" /><Relationship Id="rId17" Type="http://schemas.openxmlformats.org/officeDocument/2006/relationships/image" Target="../media/image17.emf" /><Relationship Id="rId18" Type="http://schemas.openxmlformats.org/officeDocument/2006/relationships/image" Target="../media/image16.emf" /><Relationship Id="rId19" Type="http://schemas.openxmlformats.org/officeDocument/2006/relationships/image" Target="../media/image26.emf" /><Relationship Id="rId20" Type="http://schemas.openxmlformats.org/officeDocument/2006/relationships/image" Target="../media/image25.png" /><Relationship Id="rId21" Type="http://schemas.openxmlformats.org/officeDocument/2006/relationships/image" Target="../media/image27.emf" /><Relationship Id="rId22" Type="http://schemas.openxmlformats.org/officeDocument/2006/relationships/image" Target="../media/image29.emf" /><Relationship Id="rId23" Type="http://schemas.openxmlformats.org/officeDocument/2006/relationships/image" Target="../media/image28.emf" /><Relationship Id="rId24" Type="http://schemas.openxmlformats.org/officeDocument/2006/relationships/image" Target="../media/image30.emf" /><Relationship Id="rId25" Type="http://schemas.openxmlformats.org/officeDocument/2006/relationships/image" Target="../media/image31.emf" /><Relationship Id="rId26" Type="http://schemas.openxmlformats.org/officeDocument/2006/relationships/image" Target="../media/image32.emf" /><Relationship Id="rId27" Type="http://schemas.openxmlformats.org/officeDocument/2006/relationships/image" Target="../media/image33.emf" /><Relationship Id="rId28" Type="http://schemas.openxmlformats.org/officeDocument/2006/relationships/image" Target="../media/image34.emf" /><Relationship Id="rId29" Type="http://schemas.openxmlformats.org/officeDocument/2006/relationships/image" Target="../media/image35.emf" /><Relationship Id="rId30" Type="http://schemas.openxmlformats.org/officeDocument/2006/relationships/image" Target="../media/image24.png" /><Relationship Id="rId31" Type="http://schemas.openxmlformats.org/officeDocument/2006/relationships/image" Target="../media/image36.emf" /><Relationship Id="rId32" Type="http://schemas.openxmlformats.org/officeDocument/2006/relationships/image" Target="../media/image23.png" /><Relationship Id="rId33" Type="http://schemas.openxmlformats.org/officeDocument/2006/relationships/image" Target="../media/image37.emf" /><Relationship Id="rId34" Type="http://schemas.openxmlformats.org/officeDocument/2006/relationships/image" Target="../media/image22.emf" /><Relationship Id="rId35" Type="http://schemas.openxmlformats.org/officeDocument/2006/relationships/image" Target="../media/image5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28</xdr:row>
      <xdr:rowOff>114300</xdr:rowOff>
    </xdr:from>
    <xdr:to>
      <xdr:col>3</xdr:col>
      <xdr:colOff>85725</xdr:colOff>
      <xdr:row>32</xdr:row>
      <xdr:rowOff>104775</xdr:rowOff>
    </xdr:to>
    <xdr:sp>
      <xdr:nvSpPr>
        <xdr:cNvPr id="1" name="AutoShape 21"/>
        <xdr:cNvSpPr>
          <a:spLocks/>
        </xdr:cNvSpPr>
      </xdr:nvSpPr>
      <xdr:spPr>
        <a:xfrm>
          <a:off x="123825" y="4648200"/>
          <a:ext cx="2247900" cy="638175"/>
        </a:xfrm>
        <a:prstGeom prst="bevel">
          <a:avLst/>
        </a:prstGeom>
        <a:gradFill rotWithShape="1">
          <a:gsLst>
            <a:gs pos="0">
              <a:srgbClr val="FFFFFF"/>
            </a:gs>
            <a:gs pos="50000">
              <a:srgbClr val="FFFFCC"/>
            </a:gs>
            <a:gs pos="100000">
              <a:srgbClr val="FFFFFF"/>
            </a:gs>
          </a:gsLst>
          <a:lin ang="5400000" scaled="1"/>
        </a:gradFill>
        <a:ln w="9525" cmpd="sng">
          <a:solidFill>
            <a:srgbClr val="C0C0C0"/>
          </a:solidFill>
          <a:headEnd type="none"/>
          <a:tailEnd type="none"/>
        </a:ln>
      </xdr:spPr>
      <xdr:txBody>
        <a:bodyPr vertOverflow="clip" wrap="square"/>
        <a:p>
          <a:pPr algn="ctr">
            <a:defRPr/>
          </a:pPr>
          <a:r>
            <a:rPr lang="en-US" cap="none" sz="1600" b="1" i="0" u="none" baseline="0">
              <a:solidFill>
                <a:srgbClr val="FF0000"/>
              </a:solidFill>
              <a:latin typeface="Arial"/>
              <a:ea typeface="Arial"/>
              <a:cs typeface="Arial"/>
            </a:rPr>
            <a:t>Ejercicios para el
Estudiante</a:t>
          </a:r>
        </a:p>
      </xdr:txBody>
    </xdr:sp>
    <xdr:clientData/>
  </xdr:twoCellAnchor>
  <xdr:twoCellAnchor>
    <xdr:from>
      <xdr:col>0</xdr:col>
      <xdr:colOff>0</xdr:colOff>
      <xdr:row>0</xdr:row>
      <xdr:rowOff>0</xdr:rowOff>
    </xdr:from>
    <xdr:to>
      <xdr:col>11</xdr:col>
      <xdr:colOff>85725</xdr:colOff>
      <xdr:row>32</xdr:row>
      <xdr:rowOff>76200</xdr:rowOff>
    </xdr:to>
    <xdr:sp>
      <xdr:nvSpPr>
        <xdr:cNvPr id="2" name="Rectangle 1"/>
        <xdr:cNvSpPr>
          <a:spLocks/>
        </xdr:cNvSpPr>
      </xdr:nvSpPr>
      <xdr:spPr>
        <a:xfrm>
          <a:off x="0" y="0"/>
          <a:ext cx="8467725" cy="5257800"/>
        </a:xfrm>
        <a:prstGeom prst="rect">
          <a:avLst/>
        </a:prstGeom>
        <a:gradFill rotWithShape="1">
          <a:gsLst>
            <a:gs pos="0">
              <a:srgbClr val="009900"/>
            </a:gs>
            <a:gs pos="100000">
              <a:srgbClr val="008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723900</xdr:colOff>
      <xdr:row>0</xdr:row>
      <xdr:rowOff>95250</xdr:rowOff>
    </xdr:from>
    <xdr:to>
      <xdr:col>10</xdr:col>
      <xdr:colOff>428625</xdr:colOff>
      <xdr:row>5</xdr:row>
      <xdr:rowOff>104775</xdr:rowOff>
    </xdr:to>
    <xdr:sp>
      <xdr:nvSpPr>
        <xdr:cNvPr id="3" name="Rectangle 2"/>
        <xdr:cNvSpPr>
          <a:spLocks/>
        </xdr:cNvSpPr>
      </xdr:nvSpPr>
      <xdr:spPr>
        <a:xfrm>
          <a:off x="723900" y="95250"/>
          <a:ext cx="7324725" cy="819150"/>
        </a:xfrm>
        <a:prstGeom prst="roundRect">
          <a:avLst/>
        </a:prstGeom>
        <a:blipFill>
          <a:blip r:embed="rId30"/>
          <a:srcRect/>
          <a:stretch>
            <a:fillRect/>
          </a:stretch>
        </a:blipFill>
        <a:ln w="9525" cmpd="sng">
          <a:solidFill>
            <a:srgbClr val="000000"/>
          </a:solidFill>
          <a:headEnd type="none"/>
          <a:tailEnd type="none"/>
        </a:ln>
      </xdr:spPr>
      <xdr:txBody>
        <a:bodyPr vertOverflow="clip" wrap="square"/>
        <a:p>
          <a:pPr algn="ctr">
            <a:defRPr/>
          </a:pPr>
          <a:r>
            <a:rPr lang="en-US" cap="none" sz="2400" b="1" i="0" u="none" baseline="0">
              <a:solidFill>
                <a:srgbClr val="FFFF00"/>
              </a:solidFill>
            </a:rPr>
            <a:t>Precálculo: Cursos Programados
Permutaciones y Combinaciones, Capítulo IV</a:t>
          </a:r>
        </a:p>
      </xdr:txBody>
    </xdr:sp>
    <xdr:clientData/>
  </xdr:twoCellAnchor>
  <xdr:twoCellAnchor>
    <xdr:from>
      <xdr:col>3</xdr:col>
      <xdr:colOff>57150</xdr:colOff>
      <xdr:row>6</xdr:row>
      <xdr:rowOff>76200</xdr:rowOff>
    </xdr:from>
    <xdr:to>
      <xdr:col>10</xdr:col>
      <xdr:colOff>619125</xdr:colOff>
      <xdr:row>7</xdr:row>
      <xdr:rowOff>114300</xdr:rowOff>
    </xdr:to>
    <xdr:sp>
      <xdr:nvSpPr>
        <xdr:cNvPr id="4" name="TextBox 3">
          <a:hlinkClick r:id="rId1"/>
        </xdr:cNvPr>
        <xdr:cNvSpPr txBox="1">
          <a:spLocks noChangeArrowheads="1"/>
        </xdr:cNvSpPr>
      </xdr:nvSpPr>
      <xdr:spPr>
        <a:xfrm>
          <a:off x="2343150" y="1047750"/>
          <a:ext cx="5895975" cy="200025"/>
        </a:xfrm>
        <a:prstGeom prst="rect">
          <a:avLst/>
        </a:prstGeom>
        <a:blipFill>
          <a:blip r:embed="rId3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D_03.   Permutaciones: Las etapas de la selección.</a:t>
          </a:r>
        </a:p>
      </xdr:txBody>
    </xdr:sp>
    <xdr:clientData/>
  </xdr:twoCellAnchor>
  <xdr:twoCellAnchor>
    <xdr:from>
      <xdr:col>3</xdr:col>
      <xdr:colOff>47625</xdr:colOff>
      <xdr:row>7</xdr:row>
      <xdr:rowOff>133350</xdr:rowOff>
    </xdr:from>
    <xdr:to>
      <xdr:col>10</xdr:col>
      <xdr:colOff>609600</xdr:colOff>
      <xdr:row>9</xdr:row>
      <xdr:rowOff>9525</xdr:rowOff>
    </xdr:to>
    <xdr:sp>
      <xdr:nvSpPr>
        <xdr:cNvPr id="5" name="TextBox 4">
          <a:hlinkClick r:id="rId2"/>
        </xdr:cNvPr>
        <xdr:cNvSpPr txBox="1">
          <a:spLocks noChangeArrowheads="1"/>
        </xdr:cNvSpPr>
      </xdr:nvSpPr>
      <xdr:spPr>
        <a:xfrm>
          <a:off x="2333625" y="1266825"/>
          <a:ext cx="5895975" cy="200025"/>
        </a:xfrm>
        <a:prstGeom prst="rect">
          <a:avLst/>
        </a:prstGeom>
        <a:blipFill>
          <a:blip r:embed="rId3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Figura 4,2. Combinaciones del presidente elegido con 4 candidatos elegibles.</a:t>
          </a:r>
        </a:p>
      </xdr:txBody>
    </xdr:sp>
    <xdr:clientData/>
  </xdr:twoCellAnchor>
  <xdr:twoCellAnchor>
    <xdr:from>
      <xdr:col>3</xdr:col>
      <xdr:colOff>47625</xdr:colOff>
      <xdr:row>14</xdr:row>
      <xdr:rowOff>133350</xdr:rowOff>
    </xdr:from>
    <xdr:to>
      <xdr:col>10</xdr:col>
      <xdr:colOff>609600</xdr:colOff>
      <xdr:row>16</xdr:row>
      <xdr:rowOff>9525</xdr:rowOff>
    </xdr:to>
    <xdr:sp>
      <xdr:nvSpPr>
        <xdr:cNvPr id="6" name="TextBox 7">
          <a:hlinkClick r:id="rId3"/>
        </xdr:cNvPr>
        <xdr:cNvSpPr txBox="1">
          <a:spLocks noChangeArrowheads="1"/>
        </xdr:cNvSpPr>
      </xdr:nvSpPr>
      <xdr:spPr>
        <a:xfrm>
          <a:off x="2333625" y="2400300"/>
          <a:ext cx="5895975" cy="200025"/>
        </a:xfrm>
        <a:prstGeom prst="rect">
          <a:avLst/>
        </a:prstGeom>
        <a:blipFill>
          <a:blip r:embed="rId3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Fig. 4,5. Permutaciones de 6 máquinas en tres grupos r = 3, v = 2, b = 1.</a:t>
          </a:r>
        </a:p>
      </xdr:txBody>
    </xdr:sp>
    <xdr:clientData/>
  </xdr:twoCellAnchor>
  <xdr:twoCellAnchor>
    <xdr:from>
      <xdr:col>3</xdr:col>
      <xdr:colOff>47625</xdr:colOff>
      <xdr:row>9</xdr:row>
      <xdr:rowOff>38100</xdr:rowOff>
    </xdr:from>
    <xdr:to>
      <xdr:col>10</xdr:col>
      <xdr:colOff>609600</xdr:colOff>
      <xdr:row>10</xdr:row>
      <xdr:rowOff>76200</xdr:rowOff>
    </xdr:to>
    <xdr:sp>
      <xdr:nvSpPr>
        <xdr:cNvPr id="7" name="TextBox 8">
          <a:hlinkClick r:id="rId4"/>
        </xdr:cNvPr>
        <xdr:cNvSpPr txBox="1">
          <a:spLocks noChangeArrowheads="1"/>
        </xdr:cNvSpPr>
      </xdr:nvSpPr>
      <xdr:spPr>
        <a:xfrm>
          <a:off x="2333625" y="1495425"/>
          <a:ext cx="5895975" cy="200025"/>
        </a:xfrm>
        <a:prstGeom prst="rect">
          <a:avLst/>
        </a:prstGeom>
        <a:blipFill>
          <a:blip r:embed="rId3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Ejercicio 4.1, de Permutaciones 1.</a:t>
          </a:r>
        </a:p>
      </xdr:txBody>
    </xdr:sp>
    <xdr:clientData/>
  </xdr:twoCellAnchor>
  <xdr:twoCellAnchor>
    <xdr:from>
      <xdr:col>3</xdr:col>
      <xdr:colOff>47625</xdr:colOff>
      <xdr:row>10</xdr:row>
      <xdr:rowOff>104775</xdr:rowOff>
    </xdr:from>
    <xdr:to>
      <xdr:col>10</xdr:col>
      <xdr:colOff>609600</xdr:colOff>
      <xdr:row>11</xdr:row>
      <xdr:rowOff>142875</xdr:rowOff>
    </xdr:to>
    <xdr:sp>
      <xdr:nvSpPr>
        <xdr:cNvPr id="8" name="TextBox 9">
          <a:hlinkClick r:id="rId5"/>
        </xdr:cNvPr>
        <xdr:cNvSpPr txBox="1">
          <a:spLocks noChangeArrowheads="1"/>
        </xdr:cNvSpPr>
      </xdr:nvSpPr>
      <xdr:spPr>
        <a:xfrm>
          <a:off x="2333625" y="1724025"/>
          <a:ext cx="5895975" cy="200025"/>
        </a:xfrm>
        <a:prstGeom prst="rect">
          <a:avLst/>
        </a:prstGeom>
        <a:blipFill>
          <a:blip r:embed="rId3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D_08.  Permutaciones: Elección con interés en la posición.</a:t>
          </a:r>
        </a:p>
      </xdr:txBody>
    </xdr:sp>
    <xdr:clientData/>
  </xdr:twoCellAnchor>
  <xdr:twoCellAnchor>
    <xdr:from>
      <xdr:col>3</xdr:col>
      <xdr:colOff>47625</xdr:colOff>
      <xdr:row>12</xdr:row>
      <xdr:rowOff>9525</xdr:rowOff>
    </xdr:from>
    <xdr:to>
      <xdr:col>10</xdr:col>
      <xdr:colOff>609600</xdr:colOff>
      <xdr:row>13</xdr:row>
      <xdr:rowOff>47625</xdr:rowOff>
    </xdr:to>
    <xdr:sp>
      <xdr:nvSpPr>
        <xdr:cNvPr id="9" name="TextBox 10">
          <a:hlinkClick r:id="rId6"/>
        </xdr:cNvPr>
        <xdr:cNvSpPr txBox="1">
          <a:spLocks noChangeArrowheads="1"/>
        </xdr:cNvSpPr>
      </xdr:nvSpPr>
      <xdr:spPr>
        <a:xfrm>
          <a:off x="2333625" y="1952625"/>
          <a:ext cx="5895975" cy="200025"/>
        </a:xfrm>
        <a:prstGeom prst="rect">
          <a:avLst/>
        </a:prstGeom>
        <a:blipFill>
          <a:blip r:embed="rId3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D_09.  Ejercicio 4.2, de permutaciones.</a:t>
          </a:r>
        </a:p>
      </xdr:txBody>
    </xdr:sp>
    <xdr:clientData/>
  </xdr:twoCellAnchor>
  <xdr:twoCellAnchor>
    <xdr:from>
      <xdr:col>3</xdr:col>
      <xdr:colOff>47625</xdr:colOff>
      <xdr:row>13</xdr:row>
      <xdr:rowOff>76200</xdr:rowOff>
    </xdr:from>
    <xdr:to>
      <xdr:col>10</xdr:col>
      <xdr:colOff>609600</xdr:colOff>
      <xdr:row>14</xdr:row>
      <xdr:rowOff>114300</xdr:rowOff>
    </xdr:to>
    <xdr:sp>
      <xdr:nvSpPr>
        <xdr:cNvPr id="10" name="TextBox 11">
          <a:hlinkClick r:id="rId7"/>
        </xdr:cNvPr>
        <xdr:cNvSpPr txBox="1">
          <a:spLocks noChangeArrowheads="1"/>
        </xdr:cNvSpPr>
      </xdr:nvSpPr>
      <xdr:spPr>
        <a:xfrm>
          <a:off x="2333625" y="2181225"/>
          <a:ext cx="5895975" cy="200025"/>
        </a:xfrm>
        <a:prstGeom prst="rect">
          <a:avLst/>
        </a:prstGeom>
        <a:blipFill>
          <a:blip r:embed="rId3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D_10.   Permutaciones con repeticiones.</a:t>
          </a:r>
        </a:p>
      </xdr:txBody>
    </xdr:sp>
    <xdr:clientData/>
  </xdr:twoCellAnchor>
  <xdr:twoCellAnchor>
    <xdr:from>
      <xdr:col>3</xdr:col>
      <xdr:colOff>47625</xdr:colOff>
      <xdr:row>19</xdr:row>
      <xdr:rowOff>9525</xdr:rowOff>
    </xdr:from>
    <xdr:to>
      <xdr:col>10</xdr:col>
      <xdr:colOff>609600</xdr:colOff>
      <xdr:row>20</xdr:row>
      <xdr:rowOff>47625</xdr:rowOff>
    </xdr:to>
    <xdr:sp>
      <xdr:nvSpPr>
        <xdr:cNvPr id="11" name="TextBox 13">
          <a:hlinkClick r:id="rId8"/>
        </xdr:cNvPr>
        <xdr:cNvSpPr txBox="1">
          <a:spLocks noChangeArrowheads="1"/>
        </xdr:cNvSpPr>
      </xdr:nvSpPr>
      <xdr:spPr>
        <a:xfrm>
          <a:off x="2333625" y="3086100"/>
          <a:ext cx="5895975" cy="200025"/>
        </a:xfrm>
        <a:prstGeom prst="rect">
          <a:avLst/>
        </a:prstGeom>
        <a:blipFill>
          <a:blip r:embed="rId3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Ejercicio 4.4. De permutaciones. Patrones circulares</a:t>
          </a:r>
        </a:p>
      </xdr:txBody>
    </xdr:sp>
    <xdr:clientData/>
  </xdr:twoCellAnchor>
  <xdr:twoCellAnchor>
    <xdr:from>
      <xdr:col>3</xdr:col>
      <xdr:colOff>47625</xdr:colOff>
      <xdr:row>16</xdr:row>
      <xdr:rowOff>38100</xdr:rowOff>
    </xdr:from>
    <xdr:to>
      <xdr:col>10</xdr:col>
      <xdr:colOff>609600</xdr:colOff>
      <xdr:row>17</xdr:row>
      <xdr:rowOff>76200</xdr:rowOff>
    </xdr:to>
    <xdr:sp>
      <xdr:nvSpPr>
        <xdr:cNvPr id="12" name="TextBox 14">
          <a:hlinkClick r:id="rId9"/>
        </xdr:cNvPr>
        <xdr:cNvSpPr txBox="1">
          <a:spLocks noChangeArrowheads="1"/>
        </xdr:cNvSpPr>
      </xdr:nvSpPr>
      <xdr:spPr>
        <a:xfrm>
          <a:off x="2333625" y="2628900"/>
          <a:ext cx="5895975" cy="200025"/>
        </a:xfrm>
        <a:prstGeom prst="rect">
          <a:avLst/>
        </a:prstGeom>
        <a:blipFill>
          <a:blip r:embed="rId3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Ejercicio 4.3  de permutaciones.</a:t>
          </a:r>
        </a:p>
      </xdr:txBody>
    </xdr:sp>
    <xdr:clientData/>
  </xdr:twoCellAnchor>
  <xdr:twoCellAnchor>
    <xdr:from>
      <xdr:col>3</xdr:col>
      <xdr:colOff>47625</xdr:colOff>
      <xdr:row>17</xdr:row>
      <xdr:rowOff>104775</xdr:rowOff>
    </xdr:from>
    <xdr:to>
      <xdr:col>10</xdr:col>
      <xdr:colOff>609600</xdr:colOff>
      <xdr:row>18</xdr:row>
      <xdr:rowOff>142875</xdr:rowOff>
    </xdr:to>
    <xdr:sp>
      <xdr:nvSpPr>
        <xdr:cNvPr id="13" name="TextBox 15">
          <a:hlinkClick r:id="rId10"/>
        </xdr:cNvPr>
        <xdr:cNvSpPr txBox="1">
          <a:spLocks noChangeArrowheads="1"/>
        </xdr:cNvSpPr>
      </xdr:nvSpPr>
      <xdr:spPr>
        <a:xfrm>
          <a:off x="2333625" y="2857500"/>
          <a:ext cx="5895975" cy="200025"/>
        </a:xfrm>
        <a:prstGeom prst="rect">
          <a:avLst/>
        </a:prstGeom>
        <a:blipFill>
          <a:blip r:embed="rId4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D_12.   Permutaciones: Patrones circulares. </a:t>
          </a:r>
        </a:p>
      </xdr:txBody>
    </xdr:sp>
    <xdr:clientData/>
  </xdr:twoCellAnchor>
  <xdr:twoCellAnchor>
    <xdr:from>
      <xdr:col>3</xdr:col>
      <xdr:colOff>47625</xdr:colOff>
      <xdr:row>20</xdr:row>
      <xdr:rowOff>76200</xdr:rowOff>
    </xdr:from>
    <xdr:to>
      <xdr:col>10</xdr:col>
      <xdr:colOff>609600</xdr:colOff>
      <xdr:row>21</xdr:row>
      <xdr:rowOff>114300</xdr:rowOff>
    </xdr:to>
    <xdr:sp>
      <xdr:nvSpPr>
        <xdr:cNvPr id="14" name="TextBox 17">
          <a:hlinkClick r:id="rId11"/>
        </xdr:cNvPr>
        <xdr:cNvSpPr txBox="1">
          <a:spLocks noChangeArrowheads="1"/>
        </xdr:cNvSpPr>
      </xdr:nvSpPr>
      <xdr:spPr>
        <a:xfrm>
          <a:off x="2333625" y="3314700"/>
          <a:ext cx="5895975" cy="200025"/>
        </a:xfrm>
        <a:prstGeom prst="rect">
          <a:avLst/>
        </a:prstGeom>
        <a:blipFill>
          <a:blip r:embed="rId41"/>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FFFF00"/>
              </a:solidFill>
              <a:latin typeface="Arial"/>
              <a:ea typeface="Arial"/>
              <a:cs typeface="Arial"/>
            </a:rPr>
            <a:t>D_14.    Combinaciones: La fórmula general.</a:t>
          </a:r>
        </a:p>
      </xdr:txBody>
    </xdr:sp>
    <xdr:clientData/>
  </xdr:twoCellAnchor>
  <xdr:twoCellAnchor>
    <xdr:from>
      <xdr:col>3</xdr:col>
      <xdr:colOff>47625</xdr:colOff>
      <xdr:row>21</xdr:row>
      <xdr:rowOff>142875</xdr:rowOff>
    </xdr:from>
    <xdr:to>
      <xdr:col>10</xdr:col>
      <xdr:colOff>609600</xdr:colOff>
      <xdr:row>23</xdr:row>
      <xdr:rowOff>19050</xdr:rowOff>
    </xdr:to>
    <xdr:sp>
      <xdr:nvSpPr>
        <xdr:cNvPr id="15" name="TextBox 18">
          <a:hlinkClick r:id="rId12"/>
        </xdr:cNvPr>
        <xdr:cNvSpPr txBox="1">
          <a:spLocks noChangeArrowheads="1"/>
        </xdr:cNvSpPr>
      </xdr:nvSpPr>
      <xdr:spPr>
        <a:xfrm>
          <a:off x="2333625" y="3543300"/>
          <a:ext cx="5895975" cy="200025"/>
        </a:xfrm>
        <a:prstGeom prst="rect">
          <a:avLst/>
        </a:prstGeom>
        <a:blipFill>
          <a:blip r:embed="rId4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Fig. 4,6. El Binomio de Newton. Probabilidad Binomial.</a:t>
          </a:r>
        </a:p>
      </xdr:txBody>
    </xdr:sp>
    <xdr:clientData/>
  </xdr:twoCellAnchor>
  <xdr:twoCellAnchor>
    <xdr:from>
      <xdr:col>0</xdr:col>
      <xdr:colOff>247650</xdr:colOff>
      <xdr:row>41</xdr:row>
      <xdr:rowOff>9525</xdr:rowOff>
    </xdr:from>
    <xdr:to>
      <xdr:col>11</xdr:col>
      <xdr:colOff>447675</xdr:colOff>
      <xdr:row>125</xdr:row>
      <xdr:rowOff>76200</xdr:rowOff>
    </xdr:to>
    <xdr:sp>
      <xdr:nvSpPr>
        <xdr:cNvPr id="16" name="TextBox 22"/>
        <xdr:cNvSpPr txBox="1">
          <a:spLocks noChangeArrowheads="1"/>
        </xdr:cNvSpPr>
      </xdr:nvSpPr>
      <xdr:spPr>
        <a:xfrm>
          <a:off x="247650" y="6648450"/>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Febrero 2006.</a:t>
          </a:r>
          <a:r>
            <a:rPr lang="en-US" cap="none" sz="1200" b="1" i="0" u="none" baseline="0">
              <a:solidFill>
                <a:srgbClr val="008000"/>
              </a:solidFill>
              <a:latin typeface="Arial"/>
              <a:ea typeface="Arial"/>
              <a:cs typeface="Arial"/>
            </a:rPr>
            <a:t> </a:t>
          </a:r>
        </a:p>
      </xdr:txBody>
    </xdr:sp>
    <xdr:clientData/>
  </xdr:twoCellAnchor>
  <xdr:twoCellAnchor editAs="oneCell">
    <xdr:from>
      <xdr:col>0</xdr:col>
      <xdr:colOff>19050</xdr:colOff>
      <xdr:row>19</xdr:row>
      <xdr:rowOff>19050</xdr:rowOff>
    </xdr:from>
    <xdr:to>
      <xdr:col>3</xdr:col>
      <xdr:colOff>0</xdr:colOff>
      <xdr:row>23</xdr:row>
      <xdr:rowOff>28575</xdr:rowOff>
    </xdr:to>
    <xdr:pic>
      <xdr:nvPicPr>
        <xdr:cNvPr id="17" name="Picture 23">
          <a:hlinkClick r:id="rId15"/>
        </xdr:cNvPr>
        <xdr:cNvPicPr preferRelativeResize="1">
          <a:picLocks noChangeAspect="1"/>
        </xdr:cNvPicPr>
      </xdr:nvPicPr>
      <xdr:blipFill>
        <a:blip r:embed="rId13"/>
        <a:stretch>
          <a:fillRect/>
        </a:stretch>
      </xdr:blipFill>
      <xdr:spPr>
        <a:xfrm>
          <a:off x="19050" y="3095625"/>
          <a:ext cx="2266950" cy="657225"/>
        </a:xfrm>
        <a:prstGeom prst="rect">
          <a:avLst/>
        </a:prstGeom>
        <a:noFill/>
        <a:ln w="9525" cmpd="sng">
          <a:noFill/>
        </a:ln>
      </xdr:spPr>
    </xdr:pic>
    <xdr:clientData/>
  </xdr:twoCellAnchor>
  <xdr:twoCellAnchor editAs="oneCell">
    <xdr:from>
      <xdr:col>0</xdr:col>
      <xdr:colOff>38100</xdr:colOff>
      <xdr:row>13</xdr:row>
      <xdr:rowOff>57150</xdr:rowOff>
    </xdr:from>
    <xdr:to>
      <xdr:col>3</xdr:col>
      <xdr:colOff>19050</xdr:colOff>
      <xdr:row>17</xdr:row>
      <xdr:rowOff>66675</xdr:rowOff>
    </xdr:to>
    <xdr:pic>
      <xdr:nvPicPr>
        <xdr:cNvPr id="18" name="Picture 25">
          <a:hlinkClick r:id="rId18"/>
        </xdr:cNvPr>
        <xdr:cNvPicPr preferRelativeResize="1">
          <a:picLocks noChangeAspect="1"/>
        </xdr:cNvPicPr>
      </xdr:nvPicPr>
      <xdr:blipFill>
        <a:blip r:embed="rId16"/>
        <a:stretch>
          <a:fillRect/>
        </a:stretch>
      </xdr:blipFill>
      <xdr:spPr>
        <a:xfrm>
          <a:off x="38100" y="2162175"/>
          <a:ext cx="2266950" cy="657225"/>
        </a:xfrm>
        <a:prstGeom prst="rect">
          <a:avLst/>
        </a:prstGeom>
        <a:noFill/>
        <a:ln w="9525" cmpd="sng">
          <a:noFill/>
        </a:ln>
      </xdr:spPr>
    </xdr:pic>
    <xdr:clientData/>
  </xdr:twoCellAnchor>
  <xdr:twoCellAnchor>
    <xdr:from>
      <xdr:col>7</xdr:col>
      <xdr:colOff>409575</xdr:colOff>
      <xdr:row>30</xdr:row>
      <xdr:rowOff>152400</xdr:rowOff>
    </xdr:from>
    <xdr:to>
      <xdr:col>11</xdr:col>
      <xdr:colOff>28575</xdr:colOff>
      <xdr:row>32</xdr:row>
      <xdr:rowOff>28575</xdr:rowOff>
    </xdr:to>
    <xdr:sp>
      <xdr:nvSpPr>
        <xdr:cNvPr id="19" name="TextBox 27"/>
        <xdr:cNvSpPr txBox="1">
          <a:spLocks noChangeArrowheads="1"/>
        </xdr:cNvSpPr>
      </xdr:nvSpPr>
      <xdr:spPr>
        <a:xfrm>
          <a:off x="5743575" y="5010150"/>
          <a:ext cx="2667000" cy="2000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 Manuel Pontigo Alvarado. mpontigo@itcr.ac.cr</a:t>
          </a:r>
        </a:p>
      </xdr:txBody>
    </xdr:sp>
    <xdr:clientData/>
  </xdr:twoCellAnchor>
  <xdr:twoCellAnchor>
    <xdr:from>
      <xdr:col>3</xdr:col>
      <xdr:colOff>28575</xdr:colOff>
      <xdr:row>26</xdr:row>
      <xdr:rowOff>0</xdr:rowOff>
    </xdr:from>
    <xdr:to>
      <xdr:col>10</xdr:col>
      <xdr:colOff>590550</xdr:colOff>
      <xdr:row>27</xdr:row>
      <xdr:rowOff>38100</xdr:rowOff>
    </xdr:to>
    <xdr:sp>
      <xdr:nvSpPr>
        <xdr:cNvPr id="20" name="TextBox 29">
          <a:hlinkClick r:id="rId19"/>
        </xdr:cNvPr>
        <xdr:cNvSpPr txBox="1">
          <a:spLocks noChangeArrowheads="1"/>
        </xdr:cNvSpPr>
      </xdr:nvSpPr>
      <xdr:spPr>
        <a:xfrm>
          <a:off x="2314575" y="4210050"/>
          <a:ext cx="5895975" cy="200025"/>
        </a:xfrm>
        <a:prstGeom prst="rect">
          <a:avLst/>
        </a:prstGeom>
        <a:blipFill>
          <a:blip r:embed="rId4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Fig. 4,7. Cuadro de trabajo para probabilidades binomiales.</a:t>
          </a:r>
        </a:p>
      </xdr:txBody>
    </xdr:sp>
    <xdr:clientData/>
  </xdr:twoCellAnchor>
  <xdr:twoCellAnchor>
    <xdr:from>
      <xdr:col>3</xdr:col>
      <xdr:colOff>38100</xdr:colOff>
      <xdr:row>23</xdr:row>
      <xdr:rowOff>38100</xdr:rowOff>
    </xdr:from>
    <xdr:to>
      <xdr:col>10</xdr:col>
      <xdr:colOff>600075</xdr:colOff>
      <xdr:row>24</xdr:row>
      <xdr:rowOff>76200</xdr:rowOff>
    </xdr:to>
    <xdr:sp>
      <xdr:nvSpPr>
        <xdr:cNvPr id="21" name="TextBox 30">
          <a:hlinkClick r:id="rId20"/>
        </xdr:cNvPr>
        <xdr:cNvSpPr txBox="1">
          <a:spLocks noChangeArrowheads="1"/>
        </xdr:cNvSpPr>
      </xdr:nvSpPr>
      <xdr:spPr>
        <a:xfrm>
          <a:off x="2324100" y="3762375"/>
          <a:ext cx="5895975" cy="200025"/>
        </a:xfrm>
        <a:prstGeom prst="rect">
          <a:avLst/>
        </a:prstGeom>
        <a:blipFill>
          <a:blip r:embed="rId4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D_18.   Ejercicio de Probabilidades Binomiales.</a:t>
          </a:r>
        </a:p>
      </xdr:txBody>
    </xdr:sp>
    <xdr:clientData/>
  </xdr:twoCellAnchor>
  <xdr:twoCellAnchor>
    <xdr:from>
      <xdr:col>3</xdr:col>
      <xdr:colOff>28575</xdr:colOff>
      <xdr:row>24</xdr:row>
      <xdr:rowOff>104775</xdr:rowOff>
    </xdr:from>
    <xdr:to>
      <xdr:col>10</xdr:col>
      <xdr:colOff>590550</xdr:colOff>
      <xdr:row>25</xdr:row>
      <xdr:rowOff>142875</xdr:rowOff>
    </xdr:to>
    <xdr:sp>
      <xdr:nvSpPr>
        <xdr:cNvPr id="22" name="TextBox 31">
          <a:hlinkClick r:id="rId21"/>
        </xdr:cNvPr>
        <xdr:cNvSpPr txBox="1">
          <a:spLocks noChangeArrowheads="1"/>
        </xdr:cNvSpPr>
      </xdr:nvSpPr>
      <xdr:spPr>
        <a:xfrm>
          <a:off x="2314575" y="3990975"/>
          <a:ext cx="5895975" cy="200025"/>
        </a:xfrm>
        <a:prstGeom prst="rect">
          <a:avLst/>
        </a:prstGeom>
        <a:blipFill>
          <a:blip r:embed="rId4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D_20,    Probabilidad Binomial. Cuadro de trabajo.</a:t>
          </a:r>
        </a:p>
      </xdr:txBody>
    </xdr:sp>
    <xdr:clientData/>
  </xdr:twoCellAnchor>
  <xdr:twoCellAnchor>
    <xdr:from>
      <xdr:col>3</xdr:col>
      <xdr:colOff>28575</xdr:colOff>
      <xdr:row>27</xdr:row>
      <xdr:rowOff>57150</xdr:rowOff>
    </xdr:from>
    <xdr:to>
      <xdr:col>10</xdr:col>
      <xdr:colOff>590550</xdr:colOff>
      <xdr:row>28</xdr:row>
      <xdr:rowOff>95250</xdr:rowOff>
    </xdr:to>
    <xdr:sp>
      <xdr:nvSpPr>
        <xdr:cNvPr id="23" name="TextBox 32">
          <a:hlinkClick r:id="rId22"/>
        </xdr:cNvPr>
        <xdr:cNvSpPr txBox="1">
          <a:spLocks noChangeArrowheads="1"/>
        </xdr:cNvSpPr>
      </xdr:nvSpPr>
      <xdr:spPr>
        <a:xfrm>
          <a:off x="2314575" y="4429125"/>
          <a:ext cx="5895975" cy="200025"/>
        </a:xfrm>
        <a:prstGeom prst="rect">
          <a:avLst/>
        </a:prstGeom>
        <a:blipFill>
          <a:blip r:embed="rId4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D_21.    Distribución Probabilidades Binomiales; Gráfico comparativo.</a:t>
          </a:r>
        </a:p>
      </xdr:txBody>
    </xdr:sp>
    <xdr:clientData/>
  </xdr:twoCellAnchor>
  <xdr:twoCellAnchor>
    <xdr:from>
      <xdr:col>3</xdr:col>
      <xdr:colOff>28575</xdr:colOff>
      <xdr:row>28</xdr:row>
      <xdr:rowOff>123825</xdr:rowOff>
    </xdr:from>
    <xdr:to>
      <xdr:col>10</xdr:col>
      <xdr:colOff>590550</xdr:colOff>
      <xdr:row>30</xdr:row>
      <xdr:rowOff>0</xdr:rowOff>
    </xdr:to>
    <xdr:sp>
      <xdr:nvSpPr>
        <xdr:cNvPr id="24" name="TextBox 33">
          <a:hlinkClick r:id="rId23"/>
        </xdr:cNvPr>
        <xdr:cNvSpPr txBox="1">
          <a:spLocks noChangeArrowheads="1"/>
        </xdr:cNvSpPr>
      </xdr:nvSpPr>
      <xdr:spPr>
        <a:xfrm>
          <a:off x="2314575" y="4657725"/>
          <a:ext cx="5895975" cy="200025"/>
        </a:xfrm>
        <a:prstGeom prst="rect">
          <a:avLst/>
        </a:prstGeom>
        <a:blipFill>
          <a:blip r:embed="rId4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FF00"/>
              </a:solidFill>
              <a:latin typeface="Arial"/>
              <a:ea typeface="Arial"/>
              <a:cs typeface="Arial"/>
            </a:rPr>
            <a:t>D_23.    Prueba adicional a la comparación de las distribuciones.</a:t>
          </a:r>
        </a:p>
      </xdr:txBody>
    </xdr:sp>
    <xdr:clientData/>
  </xdr:twoCellAnchor>
  <xdr:twoCellAnchor editAs="oneCell">
    <xdr:from>
      <xdr:col>0</xdr:col>
      <xdr:colOff>57150</xdr:colOff>
      <xdr:row>7</xdr:row>
      <xdr:rowOff>57150</xdr:rowOff>
    </xdr:from>
    <xdr:to>
      <xdr:col>3</xdr:col>
      <xdr:colOff>38100</xdr:colOff>
      <xdr:row>11</xdr:row>
      <xdr:rowOff>66675</xdr:rowOff>
    </xdr:to>
    <xdr:pic>
      <xdr:nvPicPr>
        <xdr:cNvPr id="25" name="Picture 35">
          <a:hlinkClick r:id="rId26"/>
        </xdr:cNvPr>
        <xdr:cNvPicPr preferRelativeResize="1">
          <a:picLocks noChangeAspect="1"/>
        </xdr:cNvPicPr>
      </xdr:nvPicPr>
      <xdr:blipFill>
        <a:blip r:embed="rId24"/>
        <a:stretch>
          <a:fillRect/>
        </a:stretch>
      </xdr:blipFill>
      <xdr:spPr>
        <a:xfrm>
          <a:off x="57150" y="1190625"/>
          <a:ext cx="2266950" cy="657225"/>
        </a:xfrm>
        <a:prstGeom prst="rect">
          <a:avLst/>
        </a:prstGeom>
        <a:noFill/>
        <a:ln w="9525" cmpd="sng">
          <a:noFill/>
        </a:ln>
      </xdr:spPr>
    </xdr:pic>
    <xdr:clientData/>
  </xdr:twoCellAnchor>
  <xdr:twoCellAnchor editAs="oneCell">
    <xdr:from>
      <xdr:col>0</xdr:col>
      <xdr:colOff>28575</xdr:colOff>
      <xdr:row>24</xdr:row>
      <xdr:rowOff>114300</xdr:rowOff>
    </xdr:from>
    <xdr:to>
      <xdr:col>3</xdr:col>
      <xdr:colOff>9525</xdr:colOff>
      <xdr:row>28</xdr:row>
      <xdr:rowOff>123825</xdr:rowOff>
    </xdr:to>
    <xdr:pic>
      <xdr:nvPicPr>
        <xdr:cNvPr id="26" name="Picture 36">
          <a:hlinkClick r:id="rId29"/>
        </xdr:cNvPr>
        <xdr:cNvPicPr preferRelativeResize="1">
          <a:picLocks noChangeAspect="1"/>
        </xdr:cNvPicPr>
      </xdr:nvPicPr>
      <xdr:blipFill>
        <a:blip r:embed="rId27"/>
        <a:stretch>
          <a:fillRect/>
        </a:stretch>
      </xdr:blipFill>
      <xdr:spPr>
        <a:xfrm>
          <a:off x="28575" y="4000500"/>
          <a:ext cx="2266950" cy="657225"/>
        </a:xfrm>
        <a:prstGeom prst="rect">
          <a:avLst/>
        </a:prstGeom>
        <a:noFill/>
        <a:ln w="9525" cmpd="sng">
          <a:noFill/>
        </a:ln>
      </xdr:spPr>
    </xdr:pic>
    <xdr:clientData/>
  </xdr:twoCellAnchor>
  <xdr:twoCellAnchor>
    <xdr:from>
      <xdr:col>11</xdr:col>
      <xdr:colOff>304800</xdr:colOff>
      <xdr:row>1</xdr:row>
      <xdr:rowOff>9525</xdr:rowOff>
    </xdr:from>
    <xdr:to>
      <xdr:col>21</xdr:col>
      <xdr:colOff>9525</xdr:colOff>
      <xdr:row>24</xdr:row>
      <xdr:rowOff>76200</xdr:rowOff>
    </xdr:to>
    <xdr:sp>
      <xdr:nvSpPr>
        <xdr:cNvPr id="27" name="TextBox 37"/>
        <xdr:cNvSpPr txBox="1">
          <a:spLocks noChangeArrowheads="1"/>
        </xdr:cNvSpPr>
      </xdr:nvSpPr>
      <xdr:spPr>
        <a:xfrm>
          <a:off x="8686800" y="171450"/>
          <a:ext cx="7324725" cy="3790950"/>
        </a:xfrm>
        <a:prstGeom prst="rect">
          <a:avLst/>
        </a:prstGeom>
        <a:solidFill>
          <a:srgbClr val="CCFFCC"/>
        </a:solidFill>
        <a:ln w="9525" cmpd="sng">
          <a:solidFill>
            <a:srgbClr val="FF00FF"/>
          </a:solidFill>
          <a:headEnd type="none"/>
          <a:tailEnd type="none"/>
        </a:ln>
      </xdr:spPr>
      <xdr:txBody>
        <a:bodyPr vertOverflow="clip" wrap="square"/>
        <a:p>
          <a:pPr algn="just">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95250</xdr:rowOff>
    </xdr:from>
    <xdr:to>
      <xdr:col>11</xdr:col>
      <xdr:colOff>38100</xdr:colOff>
      <xdr:row>5</xdr:row>
      <xdr:rowOff>104775</xdr:rowOff>
    </xdr:to>
    <xdr:sp>
      <xdr:nvSpPr>
        <xdr:cNvPr id="1" name="Rectangle 1"/>
        <xdr:cNvSpPr>
          <a:spLocks/>
        </xdr:cNvSpPr>
      </xdr:nvSpPr>
      <xdr:spPr>
        <a:xfrm>
          <a:off x="1162050" y="95250"/>
          <a:ext cx="7391400" cy="819150"/>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400" b="1" i="0" u="none" baseline="0">
              <a:solidFill>
                <a:srgbClr val="FFFF00"/>
              </a:solidFill>
            </a:rPr>
            <a:t>Precálculo: Cursos Programados
Permutaciones y Combinaciones. Ejercicios.</a:t>
          </a:r>
        </a:p>
      </xdr:txBody>
    </xdr:sp>
    <xdr:clientData/>
  </xdr:twoCellAnchor>
  <xdr:twoCellAnchor>
    <xdr:from>
      <xdr:col>8</xdr:col>
      <xdr:colOff>266700</xdr:colOff>
      <xdr:row>13</xdr:row>
      <xdr:rowOff>19050</xdr:rowOff>
    </xdr:from>
    <xdr:to>
      <xdr:col>12</xdr:col>
      <xdr:colOff>228600</xdr:colOff>
      <xdr:row>15</xdr:row>
      <xdr:rowOff>66675</xdr:rowOff>
    </xdr:to>
    <xdr:sp>
      <xdr:nvSpPr>
        <xdr:cNvPr id="2" name="TextBox 3"/>
        <xdr:cNvSpPr txBox="1">
          <a:spLocks noChangeArrowheads="1"/>
        </xdr:cNvSpPr>
      </xdr:nvSpPr>
      <xdr:spPr>
        <a:xfrm>
          <a:off x="6524625" y="2124075"/>
          <a:ext cx="2981325" cy="371475"/>
        </a:xfrm>
        <a:prstGeom prst="rect">
          <a:avLst/>
        </a:prstGeom>
        <a:solidFill>
          <a:srgbClr val="FFFFFF"/>
        </a:solidFill>
        <a:ln w="9525" cmpd="sng">
          <a:solidFill>
            <a:srgbClr val="FF00FF"/>
          </a:solidFill>
          <a:headEnd type="none"/>
          <a:tailEnd type="none"/>
        </a:ln>
      </xdr:spPr>
      <xdr:txBody>
        <a:bodyPr vertOverflow="clip" wrap="square"/>
        <a:p>
          <a:pPr algn="ctr">
            <a:defRPr/>
          </a:pPr>
          <a:r>
            <a:rPr lang="en-US" cap="none" sz="1000" b="1" i="0" u="none" baseline="0">
              <a:solidFill>
                <a:srgbClr val="FF0000"/>
              </a:solidFill>
              <a:latin typeface="Arial"/>
              <a:ea typeface="Arial"/>
              <a:cs typeface="Arial"/>
            </a:rPr>
            <a:t>Los datos generados deben mostrar letras diferentes para se copiados.</a:t>
          </a:r>
        </a:p>
      </xdr:txBody>
    </xdr:sp>
    <xdr:clientData/>
  </xdr:twoCellAnchor>
  <xdr:twoCellAnchor>
    <xdr:from>
      <xdr:col>1</xdr:col>
      <xdr:colOff>400050</xdr:colOff>
      <xdr:row>911</xdr:row>
      <xdr:rowOff>47625</xdr:rowOff>
    </xdr:from>
    <xdr:to>
      <xdr:col>6</xdr:col>
      <xdr:colOff>781050</xdr:colOff>
      <xdr:row>927</xdr:row>
      <xdr:rowOff>9525</xdr:rowOff>
    </xdr:to>
    <xdr:sp>
      <xdr:nvSpPr>
        <xdr:cNvPr id="3" name="TextBox 5"/>
        <xdr:cNvSpPr txBox="1">
          <a:spLocks noChangeArrowheads="1"/>
        </xdr:cNvSpPr>
      </xdr:nvSpPr>
      <xdr:spPr>
        <a:xfrm>
          <a:off x="1228725" y="148123275"/>
          <a:ext cx="4143375" cy="2552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400050</xdr:colOff>
      <xdr:row>956</xdr:row>
      <xdr:rowOff>47625</xdr:rowOff>
    </xdr:from>
    <xdr:to>
      <xdr:col>6</xdr:col>
      <xdr:colOff>781050</xdr:colOff>
      <xdr:row>972</xdr:row>
      <xdr:rowOff>9525</xdr:rowOff>
    </xdr:to>
    <xdr:sp>
      <xdr:nvSpPr>
        <xdr:cNvPr id="4" name="TextBox 6"/>
        <xdr:cNvSpPr txBox="1">
          <a:spLocks noChangeArrowheads="1"/>
        </xdr:cNvSpPr>
      </xdr:nvSpPr>
      <xdr:spPr>
        <a:xfrm>
          <a:off x="1228725" y="155438475"/>
          <a:ext cx="4143375" cy="2552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552450</xdr:colOff>
      <xdr:row>912</xdr:row>
      <xdr:rowOff>38100</xdr:rowOff>
    </xdr:from>
    <xdr:to>
      <xdr:col>7</xdr:col>
      <xdr:colOff>38100</xdr:colOff>
      <xdr:row>928</xdr:row>
      <xdr:rowOff>0</xdr:rowOff>
    </xdr:to>
    <xdr:sp>
      <xdr:nvSpPr>
        <xdr:cNvPr id="5" name="TextBox 7"/>
        <xdr:cNvSpPr txBox="1">
          <a:spLocks noChangeArrowheads="1"/>
        </xdr:cNvSpPr>
      </xdr:nvSpPr>
      <xdr:spPr>
        <a:xfrm>
          <a:off x="1381125" y="148275675"/>
          <a:ext cx="4143375" cy="2552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8</xdr:col>
      <xdr:colOff>400050</xdr:colOff>
      <xdr:row>19</xdr:row>
      <xdr:rowOff>47625</xdr:rowOff>
    </xdr:from>
    <xdr:to>
      <xdr:col>14</xdr:col>
      <xdr:colOff>0</xdr:colOff>
      <xdr:row>34</xdr:row>
      <xdr:rowOff>123825</xdr:rowOff>
    </xdr:to>
    <xdr:sp>
      <xdr:nvSpPr>
        <xdr:cNvPr id="6" name="TextBox 8"/>
        <xdr:cNvSpPr txBox="1">
          <a:spLocks noChangeArrowheads="1"/>
        </xdr:cNvSpPr>
      </xdr:nvSpPr>
      <xdr:spPr>
        <a:xfrm>
          <a:off x="6657975" y="3143250"/>
          <a:ext cx="4143375" cy="2552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En esta sección puede intentar elaborar todos los cuadros aunque no es necesario. 
Solo es recoemndable elaborar los ejercicios.</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0.33975</cdr:x>
      <cdr:y>0.26075</cdr:y>
    </cdr:from>
    <cdr:to>
      <cdr:x>0.33975</cdr:x>
      <cdr:y>0.736</cdr:y>
    </cdr:to>
    <cdr:sp>
      <cdr:nvSpPr>
        <cdr:cNvPr id="1" name="Line 1"/>
        <cdr:cNvSpPr>
          <a:spLocks/>
        </cdr:cNvSpPr>
      </cdr:nvSpPr>
      <cdr:spPr>
        <a:xfrm flipV="1">
          <a:off x="1571625" y="847725"/>
          <a:ext cx="0" cy="1552575"/>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0.6615</cdr:x>
      <cdr:y>0.384</cdr:y>
    </cdr:from>
    <cdr:to>
      <cdr:x>0.83475</cdr:x>
      <cdr:y>0.516</cdr:y>
    </cdr:to>
    <cdr:sp>
      <cdr:nvSpPr>
        <cdr:cNvPr id="2" name="AutoShape 2"/>
        <cdr:cNvSpPr>
          <a:spLocks/>
        </cdr:cNvSpPr>
      </cdr:nvSpPr>
      <cdr:spPr>
        <a:xfrm>
          <a:off x="3057525" y="1247775"/>
          <a:ext cx="800100" cy="428625"/>
        </a:xfrm>
        <a:prstGeom prst="borderCallout2">
          <a:avLst>
            <a:gd name="adj1" fmla="val -231328"/>
            <a:gd name="adj2" fmla="val 210416"/>
            <a:gd name="adj3" fmla="val -145064"/>
            <a:gd name="adj4" fmla="val -25009"/>
            <a:gd name="adj5" fmla="val -58800"/>
            <a:gd name="adj6" fmla="val -25009"/>
            <a:gd name="adj7" fmla="val -235555"/>
            <a:gd name="adj8" fmla="val 64717"/>
          </a:avLst>
        </a:prstGeom>
        <a:solidFill>
          <a:srgbClr val="DDDDDD"/>
        </a:solidFill>
        <a:ln w="9525" cmpd="sng">
          <a:solidFill>
            <a:srgbClr val="000000"/>
          </a:solidFill>
          <a:headEnd type="triangle"/>
          <a:tailEnd type="none"/>
        </a:ln>
      </cdr:spPr>
      <cdr:txBody>
        <a:bodyPr vertOverflow="clip" wrap="square"/>
        <a:p>
          <a:pPr algn="ctr">
            <a:defRPr/>
          </a:pPr>
          <a:r>
            <a:rPr lang="en-US" cap="none" sz="800" b="1" i="0" u="none" baseline="0">
              <a:solidFill>
                <a:srgbClr val="000080"/>
              </a:solidFill>
              <a:latin typeface="Arial"/>
              <a:ea typeface="Arial"/>
              <a:cs typeface="Arial"/>
            </a:rPr>
            <a:t>Promedio esperado de ovillos verdes
0,33</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625</xdr:row>
      <xdr:rowOff>123825</xdr:rowOff>
    </xdr:from>
    <xdr:to>
      <xdr:col>7</xdr:col>
      <xdr:colOff>638175</xdr:colOff>
      <xdr:row>632</xdr:row>
      <xdr:rowOff>133350</xdr:rowOff>
    </xdr:to>
    <xdr:sp>
      <xdr:nvSpPr>
        <xdr:cNvPr id="1" name="TextBox 2"/>
        <xdr:cNvSpPr txBox="1">
          <a:spLocks noChangeArrowheads="1"/>
        </xdr:cNvSpPr>
      </xdr:nvSpPr>
      <xdr:spPr>
        <a:xfrm>
          <a:off x="1000125" y="101841300"/>
          <a:ext cx="5124450" cy="1143000"/>
        </a:xfrm>
        <a:prstGeom prst="rect">
          <a:avLst/>
        </a:prstGeom>
        <a:solidFill>
          <a:srgbClr val="FFFFFF"/>
        </a:solidFill>
        <a:ln w="9525" cmpd="sng">
          <a:solidFill>
            <a:srgbClr val="FF00FF"/>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Instrucciones:
1. Genere los datos en la Hoja Generador:
2. Copie la zona iluminadav en dorado y pegue con: Edición / Pegado especial / Valores.
    Después puede usar Edición / Pegado especial / Formatos.
3.  Sume las muestras x para cada muestreo.</a:t>
          </a:r>
        </a:p>
      </xdr:txBody>
    </xdr:sp>
    <xdr:clientData/>
  </xdr:twoCellAnchor>
  <xdr:twoCellAnchor>
    <xdr:from>
      <xdr:col>1</xdr:col>
      <xdr:colOff>180975</xdr:colOff>
      <xdr:row>841</xdr:row>
      <xdr:rowOff>76200</xdr:rowOff>
    </xdr:from>
    <xdr:to>
      <xdr:col>7</xdr:col>
      <xdr:colOff>647700</xdr:colOff>
      <xdr:row>885</xdr:row>
      <xdr:rowOff>47625</xdr:rowOff>
    </xdr:to>
    <xdr:sp>
      <xdr:nvSpPr>
        <xdr:cNvPr id="2" name="TextBox 3"/>
        <xdr:cNvSpPr txBox="1">
          <a:spLocks noChangeArrowheads="1"/>
        </xdr:cNvSpPr>
      </xdr:nvSpPr>
      <xdr:spPr>
        <a:xfrm>
          <a:off x="1009650" y="136788525"/>
          <a:ext cx="5124450" cy="7096125"/>
        </a:xfrm>
        <a:prstGeom prst="rect">
          <a:avLst/>
        </a:prstGeom>
        <a:solidFill>
          <a:srgbClr val="FFFFFF"/>
        </a:solidFill>
        <a:ln w="9525" cmpd="sng">
          <a:solidFill>
            <a:srgbClr val="FF00FF"/>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Instrucciones continua: Elaborar un cuadro de frecuencias.
4. En la coluna A identifique las clases consecutivamente:
    En la columna B:
    Digite los eventos x desde x = 0 cuando no aparezcan ovillos verdes en la 
    muestra, hasta 10 ovillos verdes en la muestra.
5.  En la columna C:
     Use la opción de la HE fx =Contar.si(Rango;"Evento") para cada clase:
               =CONTAR.SI($L$536:$L$735;"=0")
      Cambie el criterio que es igual al número de elemntos esperado x.
6.  En la columna D:
     Calcule las combinaciones posibles utilizando la función:
            fx = Combinat(n; x) = COMBINAT($C$760;B765)
     cambiando x en cada caso.
7.  En la columna E:
     Calcule las probabilidades binomiales para cada clase: (p^x)*(1-p)^(n-x).
8.  En la columna F:
     Calcule la probabilidad del Binomio para cada evento </a:t>
          </a:r>
          <a:r>
            <a:rPr lang="en-US" cap="none" sz="1000" b="1" i="1" u="none" baseline="0">
              <a:solidFill>
                <a:srgbClr val="333399"/>
              </a:solidFill>
              <a:latin typeface="Arial"/>
              <a:ea typeface="Arial"/>
              <a:cs typeface="Arial"/>
            </a:rPr>
            <a:t>x</a:t>
          </a:r>
          <a:r>
            <a:rPr lang="en-US" cap="none" sz="1000" b="1" i="0" u="none" baseline="0">
              <a:solidFill>
                <a:srgbClr val="333399"/>
              </a:solidFill>
              <a:latin typeface="Arial"/>
              <a:ea typeface="Arial"/>
              <a:cs typeface="Arial"/>
            </a:rPr>
            <a:t>, multiplicando las
     combinaciones por la probabilidad binomial. Esto es, multiplicando el
     contenido de las celdas de la columna D, esto es LAS COMBINACIONES, por
     el contenido de las celdas de la columna E, obtieniendo las probabilidades
     para cada uno de los 10 sucesos. Esto es, desde que no haya ovillos verdes en
     la muestra hasta que los 10 ovillos sean verdes.
9.  En la columna G.
     Calcular la frecuencia esperada multiplicando la probabilidad de cada evento
      por el número de muestras de tamaño 10 experimentadas. Esto es,
      multiplicar el contenido de la celda F por 200. La suma de todas las clases o
      eventos deberá sumar 200.
10. La columna H.
10.  En estadística, usualmente se utiliza una prueba para valorar las diferencias
      entre los valores esperados y los valores observados, en este caso de sucesos
      discretos se recomienda la de Chi-Cuadrada definida por:
      X² = (|(frecuencia observada)i - (frecuanc esperada i)-0,5)²/(f. esperada)i
      Estos valores se operan en la columna H.
11.  La prueba:
      Los valores de chi-cuadrada de la columna H se suman.
      En la celda  H;801 se muestra el resultado de la función de chi-cuadrada que
      proporciona función: fx=DISTR.CHI(H800;10) de la HE.
      En el ejemplo indica 0,6103 o 61,03%. Que debe leerse: "La probabilidad de
      que las frecuencias observadas y las esperadas sean iguales es de 61,03%.
      Es usual declarar que la distribución observada y la esperada son diferentes
      cuando la probabilidad es igual o menor a 5%.  
</a:t>
          </a:r>
        </a:p>
      </xdr:txBody>
    </xdr:sp>
    <xdr:clientData/>
  </xdr:twoCellAnchor>
  <xdr:twoCellAnchor editAs="oneCell">
    <xdr:from>
      <xdr:col>14</xdr:col>
      <xdr:colOff>152400</xdr:colOff>
      <xdr:row>885</xdr:row>
      <xdr:rowOff>142875</xdr:rowOff>
    </xdr:from>
    <xdr:to>
      <xdr:col>20</xdr:col>
      <xdr:colOff>666750</xdr:colOff>
      <xdr:row>904</xdr:row>
      <xdr:rowOff>76200</xdr:rowOff>
    </xdr:to>
    <xdr:pic>
      <xdr:nvPicPr>
        <xdr:cNvPr id="3" name="Picture 4"/>
        <xdr:cNvPicPr preferRelativeResize="1">
          <a:picLocks noChangeAspect="1"/>
        </xdr:cNvPicPr>
      </xdr:nvPicPr>
      <xdr:blipFill>
        <a:blip r:embed="rId1"/>
        <a:stretch>
          <a:fillRect/>
        </a:stretch>
      </xdr:blipFill>
      <xdr:spPr>
        <a:xfrm>
          <a:off x="10953750" y="143979900"/>
          <a:ext cx="5086350" cy="3028950"/>
        </a:xfrm>
        <a:prstGeom prst="rect">
          <a:avLst/>
        </a:prstGeom>
        <a:noFill/>
        <a:ln w="1" cmpd="sng">
          <a:noFill/>
        </a:ln>
      </xdr:spPr>
    </xdr:pic>
    <xdr:clientData/>
  </xdr:twoCellAnchor>
  <xdr:twoCellAnchor editAs="oneCell">
    <xdr:from>
      <xdr:col>14</xdr:col>
      <xdr:colOff>476250</xdr:colOff>
      <xdr:row>859</xdr:row>
      <xdr:rowOff>0</xdr:rowOff>
    </xdr:from>
    <xdr:to>
      <xdr:col>21</xdr:col>
      <xdr:colOff>228600</xdr:colOff>
      <xdr:row>877</xdr:row>
      <xdr:rowOff>114300</xdr:rowOff>
    </xdr:to>
    <xdr:pic>
      <xdr:nvPicPr>
        <xdr:cNvPr id="4" name="Picture 5"/>
        <xdr:cNvPicPr preferRelativeResize="1">
          <a:picLocks noChangeAspect="1"/>
        </xdr:cNvPicPr>
      </xdr:nvPicPr>
      <xdr:blipFill>
        <a:blip r:embed="rId2"/>
        <a:stretch>
          <a:fillRect/>
        </a:stretch>
      </xdr:blipFill>
      <xdr:spPr>
        <a:xfrm>
          <a:off x="11277600" y="139626975"/>
          <a:ext cx="5086350" cy="3028950"/>
        </a:xfrm>
        <a:prstGeom prst="rect">
          <a:avLst/>
        </a:prstGeom>
        <a:noFill/>
        <a:ln w="1" cmpd="sng">
          <a:noFill/>
        </a:ln>
      </xdr:spPr>
    </xdr:pic>
    <xdr:clientData/>
  </xdr:twoCellAnchor>
  <xdr:twoCellAnchor editAs="oneCell">
    <xdr:from>
      <xdr:col>12</xdr:col>
      <xdr:colOff>419100</xdr:colOff>
      <xdr:row>634</xdr:row>
      <xdr:rowOff>9525</xdr:rowOff>
    </xdr:from>
    <xdr:to>
      <xdr:col>16</xdr:col>
      <xdr:colOff>428625</xdr:colOff>
      <xdr:row>651</xdr:row>
      <xdr:rowOff>85725</xdr:rowOff>
    </xdr:to>
    <xdr:pic>
      <xdr:nvPicPr>
        <xdr:cNvPr id="5" name="Picture 7"/>
        <xdr:cNvPicPr preferRelativeResize="1">
          <a:picLocks noChangeAspect="1"/>
        </xdr:cNvPicPr>
      </xdr:nvPicPr>
      <xdr:blipFill>
        <a:blip r:embed="rId3"/>
        <a:stretch>
          <a:fillRect/>
        </a:stretch>
      </xdr:blipFill>
      <xdr:spPr>
        <a:xfrm>
          <a:off x="9696450" y="103184325"/>
          <a:ext cx="3057525" cy="2847975"/>
        </a:xfrm>
        <a:prstGeom prst="rect">
          <a:avLst/>
        </a:prstGeom>
        <a:noFill/>
        <a:ln w="1" cmpd="sng">
          <a:noFill/>
        </a:ln>
      </xdr:spPr>
    </xdr:pic>
    <xdr:clientData/>
  </xdr:twoCellAnchor>
  <xdr:twoCellAnchor>
    <xdr:from>
      <xdr:col>1</xdr:col>
      <xdr:colOff>104775</xdr:colOff>
      <xdr:row>915</xdr:row>
      <xdr:rowOff>47625</xdr:rowOff>
    </xdr:from>
    <xdr:to>
      <xdr:col>7</xdr:col>
      <xdr:colOff>76200</xdr:colOff>
      <xdr:row>935</xdr:row>
      <xdr:rowOff>66675</xdr:rowOff>
    </xdr:to>
    <xdr:graphicFrame>
      <xdr:nvGraphicFramePr>
        <xdr:cNvPr id="6" name="Chart 8"/>
        <xdr:cNvGraphicFramePr/>
      </xdr:nvGraphicFramePr>
      <xdr:xfrm>
        <a:off x="933450" y="148770975"/>
        <a:ext cx="4629150" cy="3257550"/>
      </xdr:xfrm>
      <a:graphic>
        <a:graphicData uri="http://schemas.openxmlformats.org/drawingml/2006/chart">
          <c:chart xmlns:c="http://schemas.openxmlformats.org/drawingml/2006/chart" r:id="rId4"/>
        </a:graphicData>
      </a:graphic>
    </xdr:graphicFrame>
    <xdr:clientData/>
  </xdr:twoCellAnchor>
  <xdr:twoCellAnchor editAs="oneCell">
    <xdr:from>
      <xdr:col>8</xdr:col>
      <xdr:colOff>190500</xdr:colOff>
      <xdr:row>888</xdr:row>
      <xdr:rowOff>38100</xdr:rowOff>
    </xdr:from>
    <xdr:to>
      <xdr:col>14</xdr:col>
      <xdr:colOff>200025</xdr:colOff>
      <xdr:row>894</xdr:row>
      <xdr:rowOff>104775</xdr:rowOff>
    </xdr:to>
    <xdr:pic>
      <xdr:nvPicPr>
        <xdr:cNvPr id="7" name="Picture 9"/>
        <xdr:cNvPicPr preferRelativeResize="1">
          <a:picLocks noChangeAspect="1"/>
        </xdr:cNvPicPr>
      </xdr:nvPicPr>
      <xdr:blipFill>
        <a:blip r:embed="rId5"/>
        <a:stretch>
          <a:fillRect/>
        </a:stretch>
      </xdr:blipFill>
      <xdr:spPr>
        <a:xfrm>
          <a:off x="6448425" y="144360900"/>
          <a:ext cx="4552950" cy="1038225"/>
        </a:xfrm>
        <a:prstGeom prst="rect">
          <a:avLst/>
        </a:prstGeom>
        <a:solidFill>
          <a:srgbClr val="FFCC99"/>
        </a:solidFill>
        <a:ln w="9525" cmpd="sng">
          <a:solidFill>
            <a:srgbClr val="FF00FF"/>
          </a:solidFill>
          <a:headEnd type="none"/>
          <a:tailEnd type="none"/>
        </a:ln>
      </xdr:spPr>
    </xdr:pic>
    <xdr:clientData/>
  </xdr:twoCellAnchor>
  <xdr:twoCellAnchor editAs="oneCell">
    <xdr:from>
      <xdr:col>8</xdr:col>
      <xdr:colOff>190500</xdr:colOff>
      <xdr:row>895</xdr:row>
      <xdr:rowOff>19050</xdr:rowOff>
    </xdr:from>
    <xdr:to>
      <xdr:col>14</xdr:col>
      <xdr:colOff>28575</xdr:colOff>
      <xdr:row>900</xdr:row>
      <xdr:rowOff>152400</xdr:rowOff>
    </xdr:to>
    <xdr:pic>
      <xdr:nvPicPr>
        <xdr:cNvPr id="8" name="Picture 10"/>
        <xdr:cNvPicPr preferRelativeResize="1">
          <a:picLocks noChangeAspect="1"/>
        </xdr:cNvPicPr>
      </xdr:nvPicPr>
      <xdr:blipFill>
        <a:blip r:embed="rId6"/>
        <a:stretch>
          <a:fillRect/>
        </a:stretch>
      </xdr:blipFill>
      <xdr:spPr>
        <a:xfrm>
          <a:off x="6448425" y="145484850"/>
          <a:ext cx="4381500" cy="952500"/>
        </a:xfrm>
        <a:prstGeom prst="rect">
          <a:avLst/>
        </a:prstGeom>
        <a:solidFill>
          <a:srgbClr val="FFFF99"/>
        </a:solidFill>
        <a:ln w="9525" cmpd="sng">
          <a:solidFill>
            <a:srgbClr val="FF00FF"/>
          </a:solidFill>
          <a:headEnd type="none"/>
          <a:tailEnd type="none"/>
        </a:ln>
      </xdr:spPr>
    </xdr:pic>
    <xdr:clientData/>
  </xdr:twoCellAnchor>
  <xdr:twoCellAnchor editAs="oneCell">
    <xdr:from>
      <xdr:col>8</xdr:col>
      <xdr:colOff>190500</xdr:colOff>
      <xdr:row>901</xdr:row>
      <xdr:rowOff>95250</xdr:rowOff>
    </xdr:from>
    <xdr:to>
      <xdr:col>12</xdr:col>
      <xdr:colOff>447675</xdr:colOff>
      <xdr:row>906</xdr:row>
      <xdr:rowOff>66675</xdr:rowOff>
    </xdr:to>
    <xdr:pic>
      <xdr:nvPicPr>
        <xdr:cNvPr id="9" name="Picture 11"/>
        <xdr:cNvPicPr preferRelativeResize="1">
          <a:picLocks noChangeAspect="1"/>
        </xdr:cNvPicPr>
      </xdr:nvPicPr>
      <xdr:blipFill>
        <a:blip r:embed="rId7"/>
        <a:stretch>
          <a:fillRect/>
        </a:stretch>
      </xdr:blipFill>
      <xdr:spPr>
        <a:xfrm>
          <a:off x="6448425" y="146542125"/>
          <a:ext cx="3276600" cy="790575"/>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438150</xdr:colOff>
      <xdr:row>943</xdr:row>
      <xdr:rowOff>38100</xdr:rowOff>
    </xdr:from>
    <xdr:to>
      <xdr:col>18</xdr:col>
      <xdr:colOff>190500</xdr:colOff>
      <xdr:row>963</xdr:row>
      <xdr:rowOff>19050</xdr:rowOff>
    </xdr:to>
    <xdr:pic>
      <xdr:nvPicPr>
        <xdr:cNvPr id="10" name="Picture 12"/>
        <xdr:cNvPicPr preferRelativeResize="1">
          <a:picLocks noChangeAspect="1"/>
        </xdr:cNvPicPr>
      </xdr:nvPicPr>
      <xdr:blipFill>
        <a:blip r:embed="rId8"/>
        <a:stretch>
          <a:fillRect/>
        </a:stretch>
      </xdr:blipFill>
      <xdr:spPr>
        <a:xfrm>
          <a:off x="8953500" y="153295350"/>
          <a:ext cx="5086350" cy="3248025"/>
        </a:xfrm>
        <a:prstGeom prst="rect">
          <a:avLst/>
        </a:prstGeom>
        <a:noFill/>
        <a:ln w="1" cmpd="sng">
          <a:noFill/>
        </a:ln>
      </xdr:spPr>
    </xdr:pic>
    <xdr:clientData/>
  </xdr:twoCellAnchor>
  <xdr:twoCellAnchor editAs="oneCell">
    <xdr:from>
      <xdr:col>6</xdr:col>
      <xdr:colOff>152400</xdr:colOff>
      <xdr:row>944</xdr:row>
      <xdr:rowOff>95250</xdr:rowOff>
    </xdr:from>
    <xdr:to>
      <xdr:col>11</xdr:col>
      <xdr:colOff>190500</xdr:colOff>
      <xdr:row>952</xdr:row>
      <xdr:rowOff>9525</xdr:rowOff>
    </xdr:to>
    <xdr:pic>
      <xdr:nvPicPr>
        <xdr:cNvPr id="11" name="Picture 13"/>
        <xdr:cNvPicPr preferRelativeResize="1">
          <a:picLocks noChangeAspect="1"/>
        </xdr:cNvPicPr>
      </xdr:nvPicPr>
      <xdr:blipFill>
        <a:blip r:embed="rId9"/>
        <a:stretch>
          <a:fillRect/>
        </a:stretch>
      </xdr:blipFill>
      <xdr:spPr>
        <a:xfrm>
          <a:off x="4743450" y="153514425"/>
          <a:ext cx="3962400" cy="1228725"/>
        </a:xfrm>
        <a:prstGeom prst="rect">
          <a:avLst/>
        </a:prstGeom>
        <a:solidFill>
          <a:srgbClr val="00FFFF"/>
        </a:solidFill>
        <a:ln w="9525" cmpd="sng">
          <a:solidFill>
            <a:srgbClr val="FF00FF"/>
          </a:solidFill>
          <a:headEnd type="none"/>
          <a:tailEnd type="none"/>
        </a:ln>
      </xdr:spPr>
    </xdr:pic>
    <xdr:clientData/>
  </xdr:twoCellAnchor>
  <xdr:twoCellAnchor editAs="oneCell">
    <xdr:from>
      <xdr:col>8</xdr:col>
      <xdr:colOff>590550</xdr:colOff>
      <xdr:row>913</xdr:row>
      <xdr:rowOff>38100</xdr:rowOff>
    </xdr:from>
    <xdr:to>
      <xdr:col>11</xdr:col>
      <xdr:colOff>9525</xdr:colOff>
      <xdr:row>919</xdr:row>
      <xdr:rowOff>9525</xdr:rowOff>
    </xdr:to>
    <xdr:pic>
      <xdr:nvPicPr>
        <xdr:cNvPr id="12" name="Picture 14"/>
        <xdr:cNvPicPr preferRelativeResize="1">
          <a:picLocks noChangeAspect="1"/>
        </xdr:cNvPicPr>
      </xdr:nvPicPr>
      <xdr:blipFill>
        <a:blip r:embed="rId10"/>
        <a:stretch>
          <a:fillRect/>
        </a:stretch>
      </xdr:blipFill>
      <xdr:spPr>
        <a:xfrm>
          <a:off x="6848475" y="148437600"/>
          <a:ext cx="1676400" cy="942975"/>
        </a:xfrm>
        <a:prstGeom prst="rect">
          <a:avLst/>
        </a:prstGeom>
        <a:solidFill>
          <a:srgbClr val="99CCFF"/>
        </a:solidFill>
        <a:ln w="9525" cmpd="sng">
          <a:solidFill>
            <a:srgbClr val="FF00FF"/>
          </a:solidFill>
          <a:headEnd type="none"/>
          <a:tailEnd type="none"/>
        </a:ln>
      </xdr:spPr>
    </xdr:pic>
    <xdr:clientData/>
  </xdr:twoCellAnchor>
  <xdr:twoCellAnchor editAs="oneCell">
    <xdr:from>
      <xdr:col>8</xdr:col>
      <xdr:colOff>266700</xdr:colOff>
      <xdr:row>907</xdr:row>
      <xdr:rowOff>9525</xdr:rowOff>
    </xdr:from>
    <xdr:to>
      <xdr:col>14</xdr:col>
      <xdr:colOff>133350</xdr:colOff>
      <xdr:row>909</xdr:row>
      <xdr:rowOff>114300</xdr:rowOff>
    </xdr:to>
    <xdr:pic>
      <xdr:nvPicPr>
        <xdr:cNvPr id="13" name="Picture 16"/>
        <xdr:cNvPicPr preferRelativeResize="1">
          <a:picLocks noChangeAspect="1"/>
        </xdr:cNvPicPr>
      </xdr:nvPicPr>
      <xdr:blipFill>
        <a:blip r:embed="rId11"/>
        <a:stretch>
          <a:fillRect/>
        </a:stretch>
      </xdr:blipFill>
      <xdr:spPr>
        <a:xfrm>
          <a:off x="6524625" y="147437475"/>
          <a:ext cx="4410075" cy="428625"/>
        </a:xfrm>
        <a:prstGeom prst="rect">
          <a:avLst/>
        </a:prstGeom>
        <a:solidFill>
          <a:srgbClr val="CCFFFF"/>
        </a:solidFill>
        <a:ln w="9525" cmpd="sng">
          <a:solidFill>
            <a:srgbClr val="FF00FF"/>
          </a:solidFill>
          <a:headEnd type="none"/>
          <a:tailEnd type="none"/>
        </a:ln>
      </xdr:spPr>
    </xdr:pic>
    <xdr:clientData/>
  </xdr:twoCellAnchor>
  <xdr:twoCellAnchor editAs="oneCell">
    <xdr:from>
      <xdr:col>9</xdr:col>
      <xdr:colOff>152400</xdr:colOff>
      <xdr:row>919</xdr:row>
      <xdr:rowOff>0</xdr:rowOff>
    </xdr:from>
    <xdr:to>
      <xdr:col>14</xdr:col>
      <xdr:colOff>200025</xdr:colOff>
      <xdr:row>921</xdr:row>
      <xdr:rowOff>142875</xdr:rowOff>
    </xdr:to>
    <xdr:pic>
      <xdr:nvPicPr>
        <xdr:cNvPr id="14" name="Picture 17"/>
        <xdr:cNvPicPr preferRelativeResize="1">
          <a:picLocks noChangeAspect="1"/>
        </xdr:cNvPicPr>
      </xdr:nvPicPr>
      <xdr:blipFill>
        <a:blip r:embed="rId12"/>
        <a:stretch>
          <a:fillRect/>
        </a:stretch>
      </xdr:blipFill>
      <xdr:spPr>
        <a:xfrm>
          <a:off x="7162800" y="149371050"/>
          <a:ext cx="3838575" cy="466725"/>
        </a:xfrm>
        <a:prstGeom prst="rect">
          <a:avLst/>
        </a:prstGeom>
        <a:solidFill>
          <a:srgbClr val="00FFFF"/>
        </a:solidFill>
        <a:ln w="9525" cmpd="sng">
          <a:solidFill>
            <a:srgbClr val="FF00FF"/>
          </a:solidFill>
          <a:headEnd type="none"/>
          <a:tailEnd type="none"/>
        </a:ln>
      </xdr:spPr>
    </xdr:pic>
    <xdr:clientData/>
  </xdr:twoCellAnchor>
  <xdr:twoCellAnchor editAs="oneCell">
    <xdr:from>
      <xdr:col>9</xdr:col>
      <xdr:colOff>409575</xdr:colOff>
      <xdr:row>922</xdr:row>
      <xdr:rowOff>76200</xdr:rowOff>
    </xdr:from>
    <xdr:to>
      <xdr:col>12</xdr:col>
      <xdr:colOff>714375</xdr:colOff>
      <xdr:row>925</xdr:row>
      <xdr:rowOff>142875</xdr:rowOff>
    </xdr:to>
    <xdr:pic>
      <xdr:nvPicPr>
        <xdr:cNvPr id="15" name="Picture 18"/>
        <xdr:cNvPicPr preferRelativeResize="1">
          <a:picLocks noChangeAspect="1"/>
        </xdr:cNvPicPr>
      </xdr:nvPicPr>
      <xdr:blipFill>
        <a:blip r:embed="rId13"/>
        <a:stretch>
          <a:fillRect/>
        </a:stretch>
      </xdr:blipFill>
      <xdr:spPr>
        <a:xfrm>
          <a:off x="7419975" y="149933025"/>
          <a:ext cx="2571750" cy="552450"/>
        </a:xfrm>
        <a:prstGeom prst="rect">
          <a:avLst/>
        </a:prstGeom>
        <a:solidFill>
          <a:srgbClr val="FFFF00"/>
        </a:solidFill>
        <a:ln w="9525" cmpd="sng">
          <a:solidFill>
            <a:srgbClr val="FF00FF"/>
          </a:solidFill>
          <a:headEnd type="none"/>
          <a:tailEnd type="none"/>
        </a:ln>
      </xdr:spPr>
    </xdr:pic>
    <xdr:clientData/>
  </xdr:twoCellAnchor>
  <xdr:twoCellAnchor editAs="oneCell">
    <xdr:from>
      <xdr:col>7</xdr:col>
      <xdr:colOff>590550</xdr:colOff>
      <xdr:row>886</xdr:row>
      <xdr:rowOff>76200</xdr:rowOff>
    </xdr:from>
    <xdr:to>
      <xdr:col>11</xdr:col>
      <xdr:colOff>323850</xdr:colOff>
      <xdr:row>887</xdr:row>
      <xdr:rowOff>123825</xdr:rowOff>
    </xdr:to>
    <xdr:pic>
      <xdr:nvPicPr>
        <xdr:cNvPr id="16" name="Picture 20"/>
        <xdr:cNvPicPr preferRelativeResize="1">
          <a:picLocks noChangeAspect="1"/>
        </xdr:cNvPicPr>
      </xdr:nvPicPr>
      <xdr:blipFill>
        <a:blip r:embed="rId14"/>
        <a:stretch>
          <a:fillRect/>
        </a:stretch>
      </xdr:blipFill>
      <xdr:spPr>
        <a:xfrm>
          <a:off x="6076950" y="144075150"/>
          <a:ext cx="2762250" cy="209550"/>
        </a:xfrm>
        <a:prstGeom prst="rect">
          <a:avLst/>
        </a:prstGeom>
        <a:solidFill>
          <a:srgbClr val="FFCC00"/>
        </a:solidFill>
        <a:ln w="9525" cmpd="sng">
          <a:solidFill>
            <a:srgbClr val="FF00FF"/>
          </a:solidFill>
          <a:headEnd type="none"/>
          <a:tailEnd type="none"/>
        </a:ln>
      </xdr:spPr>
    </xdr:pic>
    <xdr:clientData/>
  </xdr:twoCellAnchor>
  <xdr:twoCellAnchor editAs="oneCell">
    <xdr:from>
      <xdr:col>6</xdr:col>
      <xdr:colOff>180975</xdr:colOff>
      <xdr:row>957</xdr:row>
      <xdr:rowOff>66675</xdr:rowOff>
    </xdr:from>
    <xdr:to>
      <xdr:col>12</xdr:col>
      <xdr:colOff>19050</xdr:colOff>
      <xdr:row>958</xdr:row>
      <xdr:rowOff>152400</xdr:rowOff>
    </xdr:to>
    <xdr:pic>
      <xdr:nvPicPr>
        <xdr:cNvPr id="17" name="Picture 21"/>
        <xdr:cNvPicPr preferRelativeResize="1">
          <a:picLocks noChangeAspect="1"/>
        </xdr:cNvPicPr>
      </xdr:nvPicPr>
      <xdr:blipFill>
        <a:blip r:embed="rId15"/>
        <a:stretch>
          <a:fillRect/>
        </a:stretch>
      </xdr:blipFill>
      <xdr:spPr>
        <a:xfrm>
          <a:off x="4772025" y="155609925"/>
          <a:ext cx="4524375" cy="257175"/>
        </a:xfrm>
        <a:prstGeom prst="rect">
          <a:avLst/>
        </a:prstGeom>
        <a:solidFill>
          <a:srgbClr val="FFCC99"/>
        </a:solidFill>
        <a:ln w="9525" cmpd="sng">
          <a:solidFill>
            <a:srgbClr val="FF00FF"/>
          </a:solidFill>
          <a:headEnd type="none"/>
          <a:tailEnd type="none"/>
        </a:ln>
      </xdr:spPr>
    </xdr:pic>
    <xdr:clientData/>
  </xdr:twoCellAnchor>
  <xdr:twoCellAnchor>
    <xdr:from>
      <xdr:col>1</xdr:col>
      <xdr:colOff>619125</xdr:colOff>
      <xdr:row>965</xdr:row>
      <xdr:rowOff>57150</xdr:rowOff>
    </xdr:from>
    <xdr:to>
      <xdr:col>7</xdr:col>
      <xdr:colOff>323850</xdr:colOff>
      <xdr:row>984</xdr:row>
      <xdr:rowOff>38100</xdr:rowOff>
    </xdr:to>
    <xdr:graphicFrame>
      <xdr:nvGraphicFramePr>
        <xdr:cNvPr id="18" name="Chart 22"/>
        <xdr:cNvGraphicFramePr/>
      </xdr:nvGraphicFramePr>
      <xdr:xfrm>
        <a:off x="1447800" y="156905325"/>
        <a:ext cx="4362450" cy="3057525"/>
      </xdr:xfrm>
      <a:graphic>
        <a:graphicData uri="http://schemas.openxmlformats.org/drawingml/2006/chart">
          <c:chart xmlns:c="http://schemas.openxmlformats.org/drawingml/2006/chart" r:id="rId16"/>
        </a:graphicData>
      </a:graphic>
    </xdr:graphicFrame>
    <xdr:clientData/>
  </xdr:twoCellAnchor>
  <xdr:twoCellAnchor editAs="oneCell">
    <xdr:from>
      <xdr:col>6</xdr:col>
      <xdr:colOff>228600</xdr:colOff>
      <xdr:row>23</xdr:row>
      <xdr:rowOff>0</xdr:rowOff>
    </xdr:from>
    <xdr:to>
      <xdr:col>11</xdr:col>
      <xdr:colOff>428625</xdr:colOff>
      <xdr:row>24</xdr:row>
      <xdr:rowOff>123825</xdr:rowOff>
    </xdr:to>
    <xdr:pic>
      <xdr:nvPicPr>
        <xdr:cNvPr id="19" name="Picture 24"/>
        <xdr:cNvPicPr preferRelativeResize="1">
          <a:picLocks noChangeAspect="1"/>
        </xdr:cNvPicPr>
      </xdr:nvPicPr>
      <xdr:blipFill>
        <a:blip r:embed="rId17"/>
        <a:stretch>
          <a:fillRect/>
        </a:stretch>
      </xdr:blipFill>
      <xdr:spPr>
        <a:xfrm>
          <a:off x="4819650" y="3752850"/>
          <a:ext cx="4124325" cy="285750"/>
        </a:xfrm>
        <a:prstGeom prst="rect">
          <a:avLst/>
        </a:prstGeom>
        <a:solidFill>
          <a:srgbClr val="FFCC99"/>
        </a:solidFill>
        <a:ln w="9525" cmpd="sng">
          <a:solidFill>
            <a:srgbClr val="FF00FF"/>
          </a:solidFill>
          <a:headEnd type="none"/>
          <a:tailEnd type="none"/>
        </a:ln>
      </xdr:spPr>
    </xdr:pic>
    <xdr:clientData/>
  </xdr:twoCellAnchor>
  <xdr:twoCellAnchor>
    <xdr:from>
      <xdr:col>6</xdr:col>
      <xdr:colOff>304800</xdr:colOff>
      <xdr:row>14</xdr:row>
      <xdr:rowOff>95250</xdr:rowOff>
    </xdr:from>
    <xdr:to>
      <xdr:col>11</xdr:col>
      <xdr:colOff>381000</xdr:colOff>
      <xdr:row>20</xdr:row>
      <xdr:rowOff>123825</xdr:rowOff>
    </xdr:to>
    <xdr:sp>
      <xdr:nvSpPr>
        <xdr:cNvPr id="20" name="TextBox 25"/>
        <xdr:cNvSpPr txBox="1">
          <a:spLocks noChangeArrowheads="1"/>
        </xdr:cNvSpPr>
      </xdr:nvSpPr>
      <xdr:spPr>
        <a:xfrm>
          <a:off x="4895850" y="2362200"/>
          <a:ext cx="4000500" cy="10191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El generador de números aleatorios ofrece al estudiante el proceso aleatorio indicando debajo de cada número la letra que corresponde a uno de los 5 candidatos. El objetivo es que marque al candidato elegido que no podrá serlo de nueva cuenta en elecciones subsecuentes de candidatos para el puesto. </a:t>
          </a:r>
        </a:p>
      </xdr:txBody>
    </xdr:sp>
    <xdr:clientData/>
  </xdr:twoCellAnchor>
  <xdr:twoCellAnchor>
    <xdr:from>
      <xdr:col>7</xdr:col>
      <xdr:colOff>295275</xdr:colOff>
      <xdr:row>27</xdr:row>
      <xdr:rowOff>47625</xdr:rowOff>
    </xdr:from>
    <xdr:to>
      <xdr:col>12</xdr:col>
      <xdr:colOff>428625</xdr:colOff>
      <xdr:row>29</xdr:row>
      <xdr:rowOff>57150</xdr:rowOff>
    </xdr:to>
    <xdr:sp>
      <xdr:nvSpPr>
        <xdr:cNvPr id="21" name="TextBox 26"/>
        <xdr:cNvSpPr txBox="1">
          <a:spLocks noChangeArrowheads="1"/>
        </xdr:cNvSpPr>
      </xdr:nvSpPr>
      <xdr:spPr>
        <a:xfrm>
          <a:off x="5781675" y="4448175"/>
          <a:ext cx="3924300" cy="3524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combinaciones posibles de candidatos para el puesto de Presidente.</a:t>
          </a:r>
        </a:p>
      </xdr:txBody>
    </xdr:sp>
    <xdr:clientData/>
  </xdr:twoCellAnchor>
  <xdr:twoCellAnchor>
    <xdr:from>
      <xdr:col>7</xdr:col>
      <xdr:colOff>228600</xdr:colOff>
      <xdr:row>33</xdr:row>
      <xdr:rowOff>28575</xdr:rowOff>
    </xdr:from>
    <xdr:to>
      <xdr:col>12</xdr:col>
      <xdr:colOff>361950</xdr:colOff>
      <xdr:row>35</xdr:row>
      <xdr:rowOff>47625</xdr:rowOff>
    </xdr:to>
    <xdr:sp>
      <xdr:nvSpPr>
        <xdr:cNvPr id="22" name="TextBox 27"/>
        <xdr:cNvSpPr txBox="1">
          <a:spLocks noChangeArrowheads="1"/>
        </xdr:cNvSpPr>
      </xdr:nvSpPr>
      <xdr:spPr>
        <a:xfrm>
          <a:off x="5715000" y="5429250"/>
          <a:ext cx="3924300" cy="3524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20 combinaciones posibles del presidente elegido con 4 candidatos elegibles para el cargo de vicepresidente.</a:t>
          </a:r>
        </a:p>
      </xdr:txBody>
    </xdr:sp>
    <xdr:clientData/>
  </xdr:twoCellAnchor>
  <xdr:twoCellAnchor>
    <xdr:from>
      <xdr:col>7</xdr:col>
      <xdr:colOff>190500</xdr:colOff>
      <xdr:row>42</xdr:row>
      <xdr:rowOff>104775</xdr:rowOff>
    </xdr:from>
    <xdr:to>
      <xdr:col>12</xdr:col>
      <xdr:colOff>323850</xdr:colOff>
      <xdr:row>45</xdr:row>
      <xdr:rowOff>114300</xdr:rowOff>
    </xdr:to>
    <xdr:sp>
      <xdr:nvSpPr>
        <xdr:cNvPr id="23" name="TextBox 28"/>
        <xdr:cNvSpPr txBox="1">
          <a:spLocks noChangeArrowheads="1"/>
        </xdr:cNvSpPr>
      </xdr:nvSpPr>
      <xdr:spPr>
        <a:xfrm>
          <a:off x="5676900" y="6991350"/>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60 combinaciones posibles del presidente y vicepresidente elegidos con 3 candidatos elegibles para cargo de secretario.</a:t>
          </a:r>
        </a:p>
      </xdr:txBody>
    </xdr:sp>
    <xdr:clientData/>
  </xdr:twoCellAnchor>
  <xdr:twoCellAnchor>
    <xdr:from>
      <xdr:col>7</xdr:col>
      <xdr:colOff>457200</xdr:colOff>
      <xdr:row>68</xdr:row>
      <xdr:rowOff>28575</xdr:rowOff>
    </xdr:from>
    <xdr:to>
      <xdr:col>12</xdr:col>
      <xdr:colOff>590550</xdr:colOff>
      <xdr:row>71</xdr:row>
      <xdr:rowOff>47625</xdr:rowOff>
    </xdr:to>
    <xdr:sp>
      <xdr:nvSpPr>
        <xdr:cNvPr id="24" name="TextBox 29"/>
        <xdr:cNvSpPr txBox="1">
          <a:spLocks noChangeArrowheads="1"/>
        </xdr:cNvSpPr>
      </xdr:nvSpPr>
      <xdr:spPr>
        <a:xfrm>
          <a:off x="5943600" y="11163300"/>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2 = 120 combinaciones posibles del presidente y vicepresidente y secretario elegidos con 2 candidatos elegibles para cargo de tesorero.</a:t>
          </a:r>
        </a:p>
      </xdr:txBody>
    </xdr:sp>
    <xdr:clientData/>
  </xdr:twoCellAnchor>
  <xdr:twoCellAnchor>
    <xdr:from>
      <xdr:col>7</xdr:col>
      <xdr:colOff>190500</xdr:colOff>
      <xdr:row>132</xdr:row>
      <xdr:rowOff>57150</xdr:rowOff>
    </xdr:from>
    <xdr:to>
      <xdr:col>12</xdr:col>
      <xdr:colOff>323850</xdr:colOff>
      <xdr:row>136</xdr:row>
      <xdr:rowOff>152400</xdr:rowOff>
    </xdr:to>
    <xdr:sp>
      <xdr:nvSpPr>
        <xdr:cNvPr id="25" name="TextBox 30"/>
        <xdr:cNvSpPr txBox="1">
          <a:spLocks noChangeArrowheads="1"/>
        </xdr:cNvSpPr>
      </xdr:nvSpPr>
      <xdr:spPr>
        <a:xfrm>
          <a:off x="5676900" y="21574125"/>
          <a:ext cx="3924300" cy="7524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2 * 1 = 120 combinaciones posibles del presidente y vicepresidente, secretario y tesorero elegidos con el único candidato elegible para cargo de vocal.
Tomado A para residente.</a:t>
          </a:r>
        </a:p>
      </xdr:txBody>
    </xdr:sp>
    <xdr:clientData/>
  </xdr:twoCellAnchor>
  <xdr:twoCellAnchor editAs="oneCell">
    <xdr:from>
      <xdr:col>3</xdr:col>
      <xdr:colOff>9525</xdr:colOff>
      <xdr:row>340</xdr:row>
      <xdr:rowOff>152400</xdr:rowOff>
    </xdr:from>
    <xdr:to>
      <xdr:col>9</xdr:col>
      <xdr:colOff>590550</xdr:colOff>
      <xdr:row>348</xdr:row>
      <xdr:rowOff>28575</xdr:rowOff>
    </xdr:to>
    <xdr:pic>
      <xdr:nvPicPr>
        <xdr:cNvPr id="26" name="Picture 31"/>
        <xdr:cNvPicPr preferRelativeResize="1">
          <a:picLocks noChangeAspect="1"/>
        </xdr:cNvPicPr>
      </xdr:nvPicPr>
      <xdr:blipFill>
        <a:blip r:embed="rId18"/>
        <a:stretch>
          <a:fillRect/>
        </a:stretch>
      </xdr:blipFill>
      <xdr:spPr>
        <a:xfrm>
          <a:off x="2343150" y="55540275"/>
          <a:ext cx="5257800" cy="1171575"/>
        </a:xfrm>
        <a:prstGeom prst="rect">
          <a:avLst/>
        </a:prstGeom>
        <a:solidFill>
          <a:srgbClr val="CCFFFF"/>
        </a:solidFill>
        <a:ln w="9525" cmpd="sng">
          <a:solidFill>
            <a:srgbClr val="FF00FF"/>
          </a:solidFill>
          <a:headEnd type="none"/>
          <a:tailEnd type="none"/>
        </a:ln>
      </xdr:spPr>
    </xdr:pic>
    <xdr:clientData/>
  </xdr:twoCellAnchor>
  <xdr:twoCellAnchor>
    <xdr:from>
      <xdr:col>8</xdr:col>
      <xdr:colOff>200025</xdr:colOff>
      <xdr:row>352</xdr:row>
      <xdr:rowOff>85725</xdr:rowOff>
    </xdr:from>
    <xdr:to>
      <xdr:col>13</xdr:col>
      <xdr:colOff>342900</xdr:colOff>
      <xdr:row>355</xdr:row>
      <xdr:rowOff>95250</xdr:rowOff>
    </xdr:to>
    <xdr:sp>
      <xdr:nvSpPr>
        <xdr:cNvPr id="27" name="TextBox 32"/>
        <xdr:cNvSpPr txBox="1">
          <a:spLocks noChangeArrowheads="1"/>
        </xdr:cNvSpPr>
      </xdr:nvSpPr>
      <xdr:spPr>
        <a:xfrm>
          <a:off x="6457950" y="57426225"/>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Primera permutación.
Notará que la permutación 33 en color rosado no es posible puesto que sólo una máquina produce hilo blanco</a:t>
          </a:r>
        </a:p>
      </xdr:txBody>
    </xdr:sp>
    <xdr:clientData/>
  </xdr:twoCellAnchor>
  <xdr:twoCellAnchor>
    <xdr:from>
      <xdr:col>8</xdr:col>
      <xdr:colOff>190500</xdr:colOff>
      <xdr:row>157</xdr:row>
      <xdr:rowOff>57150</xdr:rowOff>
    </xdr:from>
    <xdr:to>
      <xdr:col>13</xdr:col>
      <xdr:colOff>333375</xdr:colOff>
      <xdr:row>161</xdr:row>
      <xdr:rowOff>142875</xdr:rowOff>
    </xdr:to>
    <xdr:sp>
      <xdr:nvSpPr>
        <xdr:cNvPr id="28" name="TextBox 33"/>
        <xdr:cNvSpPr txBox="1">
          <a:spLocks noChangeArrowheads="1"/>
        </xdr:cNvSpPr>
      </xdr:nvSpPr>
      <xdr:spPr>
        <a:xfrm>
          <a:off x="6448425" y="25631775"/>
          <a:ext cx="3924300" cy="7524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2 * 1 = 120 combinaciones posibles del presidente y vicepresidente, secretario y tesorero elegidos con el único candidato elegible para cargo de vocal.
Tomado B para residente.</a:t>
          </a:r>
        </a:p>
      </xdr:txBody>
    </xdr:sp>
    <xdr:clientData/>
  </xdr:twoCellAnchor>
  <xdr:twoCellAnchor>
    <xdr:from>
      <xdr:col>8</xdr:col>
      <xdr:colOff>190500</xdr:colOff>
      <xdr:row>183</xdr:row>
      <xdr:rowOff>57150</xdr:rowOff>
    </xdr:from>
    <xdr:to>
      <xdr:col>13</xdr:col>
      <xdr:colOff>333375</xdr:colOff>
      <xdr:row>187</xdr:row>
      <xdr:rowOff>142875</xdr:rowOff>
    </xdr:to>
    <xdr:sp>
      <xdr:nvSpPr>
        <xdr:cNvPr id="29" name="TextBox 34"/>
        <xdr:cNvSpPr txBox="1">
          <a:spLocks noChangeArrowheads="1"/>
        </xdr:cNvSpPr>
      </xdr:nvSpPr>
      <xdr:spPr>
        <a:xfrm>
          <a:off x="6448425" y="29860875"/>
          <a:ext cx="3924300" cy="7524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2 * 1 = 120 combinaciones posibles del presidente y vicepresidente, secretario y tesorero elegidos con el único candidato elegible para cargo de vocal.
Tomado C para residente.</a:t>
          </a:r>
        </a:p>
      </xdr:txBody>
    </xdr:sp>
    <xdr:clientData/>
  </xdr:twoCellAnchor>
  <xdr:twoCellAnchor>
    <xdr:from>
      <xdr:col>8</xdr:col>
      <xdr:colOff>190500</xdr:colOff>
      <xdr:row>209</xdr:row>
      <xdr:rowOff>57150</xdr:rowOff>
    </xdr:from>
    <xdr:to>
      <xdr:col>13</xdr:col>
      <xdr:colOff>333375</xdr:colOff>
      <xdr:row>213</xdr:row>
      <xdr:rowOff>142875</xdr:rowOff>
    </xdr:to>
    <xdr:sp>
      <xdr:nvSpPr>
        <xdr:cNvPr id="30" name="TextBox 35"/>
        <xdr:cNvSpPr txBox="1">
          <a:spLocks noChangeArrowheads="1"/>
        </xdr:cNvSpPr>
      </xdr:nvSpPr>
      <xdr:spPr>
        <a:xfrm>
          <a:off x="6448425" y="34089975"/>
          <a:ext cx="3924300" cy="7524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2 * 1 = 120 combinaciones posibles del presidente y vicepresidente, secretario y tesorero elegidos con el único candidato elegible para cargo de vocal.
Tomado D para residente.</a:t>
          </a:r>
        </a:p>
      </xdr:txBody>
    </xdr:sp>
    <xdr:clientData/>
  </xdr:twoCellAnchor>
  <xdr:twoCellAnchor>
    <xdr:from>
      <xdr:col>8</xdr:col>
      <xdr:colOff>190500</xdr:colOff>
      <xdr:row>235</xdr:row>
      <xdr:rowOff>57150</xdr:rowOff>
    </xdr:from>
    <xdr:to>
      <xdr:col>13</xdr:col>
      <xdr:colOff>333375</xdr:colOff>
      <xdr:row>239</xdr:row>
      <xdr:rowOff>142875</xdr:rowOff>
    </xdr:to>
    <xdr:sp>
      <xdr:nvSpPr>
        <xdr:cNvPr id="31" name="TextBox 36"/>
        <xdr:cNvSpPr txBox="1">
          <a:spLocks noChangeArrowheads="1"/>
        </xdr:cNvSpPr>
      </xdr:nvSpPr>
      <xdr:spPr>
        <a:xfrm>
          <a:off x="6448425" y="38319075"/>
          <a:ext cx="3924300" cy="7524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5 * 4 * 3 * 2 * 1 = 120 combinaciones posibles del presidente y vicepresidente, secretario y tesorero elegidos con el único candidato elegible para cargo de vocal.
Tomado E para residente.</a:t>
          </a:r>
        </a:p>
      </xdr:txBody>
    </xdr:sp>
    <xdr:clientData/>
  </xdr:twoCellAnchor>
  <xdr:twoCellAnchor>
    <xdr:from>
      <xdr:col>7</xdr:col>
      <xdr:colOff>238125</xdr:colOff>
      <xdr:row>364</xdr:row>
      <xdr:rowOff>57150</xdr:rowOff>
    </xdr:from>
    <xdr:to>
      <xdr:col>12</xdr:col>
      <xdr:colOff>371475</xdr:colOff>
      <xdr:row>367</xdr:row>
      <xdr:rowOff>76200</xdr:rowOff>
    </xdr:to>
    <xdr:sp>
      <xdr:nvSpPr>
        <xdr:cNvPr id="32" name="TextBox 37"/>
        <xdr:cNvSpPr txBox="1">
          <a:spLocks noChangeArrowheads="1"/>
        </xdr:cNvSpPr>
      </xdr:nvSpPr>
      <xdr:spPr>
        <a:xfrm>
          <a:off x="5724525" y="59369325"/>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Segunda permutación.
La permutación marcadas en color rosado no son posibles porque se repiten o exceden la combinación.</a:t>
          </a:r>
        </a:p>
      </xdr:txBody>
    </xdr:sp>
    <xdr:clientData/>
  </xdr:twoCellAnchor>
  <xdr:twoCellAnchor>
    <xdr:from>
      <xdr:col>7</xdr:col>
      <xdr:colOff>219075</xdr:colOff>
      <xdr:row>348</xdr:row>
      <xdr:rowOff>123825</xdr:rowOff>
    </xdr:from>
    <xdr:to>
      <xdr:col>12</xdr:col>
      <xdr:colOff>352425</xdr:colOff>
      <xdr:row>351</xdr:row>
      <xdr:rowOff>142875</xdr:rowOff>
    </xdr:to>
    <xdr:sp>
      <xdr:nvSpPr>
        <xdr:cNvPr id="33" name="TextBox 38"/>
        <xdr:cNvSpPr txBox="1">
          <a:spLocks noChangeArrowheads="1"/>
        </xdr:cNvSpPr>
      </xdr:nvSpPr>
      <xdr:spPr>
        <a:xfrm>
          <a:off x="5705475" y="56807100"/>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FF0000"/>
              </a:solidFill>
              <a:latin typeface="Arial"/>
              <a:ea typeface="Arial"/>
              <a:cs typeface="Arial"/>
            </a:rPr>
            <a:t>Nota: Se utilizan números para identificar colores porque facilitan la operación de instrucciones lógicas.
</a:t>
          </a:r>
        </a:p>
      </xdr:txBody>
    </xdr:sp>
    <xdr:clientData/>
  </xdr:twoCellAnchor>
  <xdr:twoCellAnchor>
    <xdr:from>
      <xdr:col>7</xdr:col>
      <xdr:colOff>266700</xdr:colOff>
      <xdr:row>376</xdr:row>
      <xdr:rowOff>47625</xdr:rowOff>
    </xdr:from>
    <xdr:to>
      <xdr:col>12</xdr:col>
      <xdr:colOff>400050</xdr:colOff>
      <xdr:row>379</xdr:row>
      <xdr:rowOff>47625</xdr:rowOff>
    </xdr:to>
    <xdr:sp>
      <xdr:nvSpPr>
        <xdr:cNvPr id="34" name="TextBox 39"/>
        <xdr:cNvSpPr txBox="1">
          <a:spLocks noChangeArrowheads="1"/>
        </xdr:cNvSpPr>
      </xdr:nvSpPr>
      <xdr:spPr>
        <a:xfrm>
          <a:off x="5753100" y="61302900"/>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Únicamente se utilizan las 19 permutaciones válidas de la etapa anterior.
</a:t>
          </a:r>
        </a:p>
      </xdr:txBody>
    </xdr:sp>
    <xdr:clientData/>
  </xdr:twoCellAnchor>
  <xdr:twoCellAnchor>
    <xdr:from>
      <xdr:col>7</xdr:col>
      <xdr:colOff>219075</xdr:colOff>
      <xdr:row>399</xdr:row>
      <xdr:rowOff>47625</xdr:rowOff>
    </xdr:from>
    <xdr:to>
      <xdr:col>12</xdr:col>
      <xdr:colOff>352425</xdr:colOff>
      <xdr:row>402</xdr:row>
      <xdr:rowOff>47625</xdr:rowOff>
    </xdr:to>
    <xdr:sp>
      <xdr:nvSpPr>
        <xdr:cNvPr id="35" name="TextBox 40"/>
        <xdr:cNvSpPr txBox="1">
          <a:spLocks noChangeArrowheads="1"/>
        </xdr:cNvSpPr>
      </xdr:nvSpPr>
      <xdr:spPr>
        <a:xfrm>
          <a:off x="5705475" y="65046225"/>
          <a:ext cx="3924300" cy="50482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Se copió el cuadro anterior, a la columna A. Se clasificaron y se rtiraron los repetidos y los emparejamentos que no son validos. 
</a:t>
          </a:r>
        </a:p>
      </xdr:txBody>
    </xdr:sp>
    <xdr:clientData/>
  </xdr:twoCellAnchor>
  <xdr:twoCellAnchor>
    <xdr:from>
      <xdr:col>8</xdr:col>
      <xdr:colOff>219075</xdr:colOff>
      <xdr:row>445</xdr:row>
      <xdr:rowOff>47625</xdr:rowOff>
    </xdr:from>
    <xdr:to>
      <xdr:col>13</xdr:col>
      <xdr:colOff>361950</xdr:colOff>
      <xdr:row>448</xdr:row>
      <xdr:rowOff>66675</xdr:rowOff>
    </xdr:to>
    <xdr:sp>
      <xdr:nvSpPr>
        <xdr:cNvPr id="36" name="TextBox 41"/>
        <xdr:cNvSpPr txBox="1">
          <a:spLocks noChangeArrowheads="1"/>
        </xdr:cNvSpPr>
      </xdr:nvSpPr>
      <xdr:spPr>
        <a:xfrm>
          <a:off x="6477000" y="72513825"/>
          <a:ext cx="3924300" cy="523875"/>
        </a:xfrm>
        <a:prstGeom prst="rect">
          <a:avLst/>
        </a:prstGeom>
        <a:solidFill>
          <a:srgbClr val="FFFFFF"/>
        </a:solidFill>
        <a:ln w="9525" cmpd="sng">
          <a:solidFill>
            <a:srgbClr val="FF00FF"/>
          </a:solidFill>
          <a:headEnd type="none"/>
          <a:tailEnd type="none"/>
        </a:ln>
      </xdr:spPr>
      <xdr:txBody>
        <a:bodyPr vertOverflow="clip" wrap="square"/>
        <a:p>
          <a:pPr algn="just">
            <a:defRPr/>
          </a:pPr>
          <a:r>
            <a:rPr lang="en-US" cap="none" sz="1000" b="1" i="0" u="none" baseline="0">
              <a:solidFill>
                <a:srgbClr val="333399"/>
              </a:solidFill>
              <a:latin typeface="Arial"/>
              <a:ea typeface="Arial"/>
              <a:cs typeface="Arial"/>
            </a:rPr>
            <a:t>Se copió el cuadro anterior, a la columna A. Se clasificaron y se rtiraron los repetidos y los emparejamentos que no son validos. 
</a:t>
          </a:r>
        </a:p>
      </xdr:txBody>
    </xdr:sp>
    <xdr:clientData/>
  </xdr:twoCellAnchor>
  <xdr:twoCellAnchor>
    <xdr:from>
      <xdr:col>1</xdr:col>
      <xdr:colOff>266700</xdr:colOff>
      <xdr:row>0</xdr:row>
      <xdr:rowOff>95250</xdr:rowOff>
    </xdr:from>
    <xdr:to>
      <xdr:col>10</xdr:col>
      <xdr:colOff>657225</xdr:colOff>
      <xdr:row>5</xdr:row>
      <xdr:rowOff>104775</xdr:rowOff>
    </xdr:to>
    <xdr:sp>
      <xdr:nvSpPr>
        <xdr:cNvPr id="37" name="Rectangle 43"/>
        <xdr:cNvSpPr>
          <a:spLocks/>
        </xdr:cNvSpPr>
      </xdr:nvSpPr>
      <xdr:spPr>
        <a:xfrm>
          <a:off x="1095375" y="95250"/>
          <a:ext cx="7324725" cy="819150"/>
        </a:xfrm>
        <a:prstGeom prst="roundRect">
          <a:avLst/>
        </a:prstGeom>
        <a:blipFill>
          <a:blip r:embed="rId35"/>
          <a:srcRect/>
          <a:stretch>
            <a:fillRect/>
          </a:stretch>
        </a:blipFill>
        <a:ln w="9525" cmpd="sng">
          <a:solidFill>
            <a:srgbClr val="000000"/>
          </a:solidFill>
          <a:headEnd type="none"/>
          <a:tailEnd type="none"/>
        </a:ln>
      </xdr:spPr>
      <xdr:txBody>
        <a:bodyPr vertOverflow="clip" wrap="square"/>
        <a:p>
          <a:pPr algn="ctr">
            <a:defRPr/>
          </a:pPr>
          <a:r>
            <a:rPr lang="en-US" cap="none" sz="2400" b="1" i="0" u="none" baseline="0">
              <a:solidFill>
                <a:srgbClr val="FFFF00"/>
              </a:solidFill>
            </a:rPr>
            <a:t>Precálculo: Cursos Programados
Permutaciones y Combinaciones. Ejemplos.</a:t>
          </a:r>
        </a:p>
      </xdr:txBody>
    </xdr:sp>
    <xdr:clientData/>
  </xdr:twoCellAnchor>
  <xdr:twoCellAnchor>
    <xdr:from>
      <xdr:col>5</xdr:col>
      <xdr:colOff>552450</xdr:colOff>
      <xdr:row>296</xdr:row>
      <xdr:rowOff>28575</xdr:rowOff>
    </xdr:from>
    <xdr:to>
      <xdr:col>14</xdr:col>
      <xdr:colOff>180975</xdr:colOff>
      <xdr:row>303</xdr:row>
      <xdr:rowOff>57150</xdr:rowOff>
    </xdr:to>
    <xdr:sp>
      <xdr:nvSpPr>
        <xdr:cNvPr id="38" name="TextBox 82"/>
        <xdr:cNvSpPr txBox="1">
          <a:spLocks noChangeArrowheads="1"/>
        </xdr:cNvSpPr>
      </xdr:nvSpPr>
      <xdr:spPr>
        <a:xfrm>
          <a:off x="4391025" y="48215550"/>
          <a:ext cx="6591300" cy="1181100"/>
        </a:xfrm>
        <a:prstGeom prst="rect">
          <a:avLst/>
        </a:prstGeom>
        <a:solidFill>
          <a:srgbClr val="008000"/>
        </a:solidFill>
        <a:ln w="9525" cmpd="sng">
          <a:solidFill>
            <a:srgbClr val="000000"/>
          </a:solidFill>
          <a:headEnd type="none"/>
          <a:tailEnd type="none"/>
        </a:ln>
      </xdr:spPr>
      <xdr:txBody>
        <a:bodyPr vertOverflow="clip" wrap="square"/>
        <a:p>
          <a:pPr algn="l">
            <a:defRPr/>
          </a:pPr>
          <a:r>
            <a:rPr lang="en-US" cap="none" sz="1000" b="1" i="0" u="none" baseline="0">
              <a:solidFill>
                <a:srgbClr val="FFFFFF"/>
              </a:solidFill>
              <a:latin typeface="Arial"/>
              <a:ea typeface="Arial"/>
              <a:cs typeface="Arial"/>
            </a:rPr>
            <a:t>Un entrenador de fútbol tiene 5 balones de diferentes marcas que se denominarán A; B; C; D y E para los entrenamientos guardados en un bolso especialmente fabricado. Forma 5 numerados del 1 al 5, orden en que recibirán los balones. ¿De cuántas maneras pueden salir del bolso los balones?
 El grupo uno puede recibir cualquiera de las 5 marcas; el grupo dos puede recibirlos balones de 4 marcas el grupo tres de 3 marcas, el grupo cuatro de 2 marcas el grupo cinco puede recibirlo únicamente de la marca que no se haya entregado.
 El número de ordenaciones de 5 balones en una fila de grupos es: 5 x 4 x 3 x 2 x 1 = 5! = 120.
 El número de ordenaciones de n objetos en n posiciones es: (n – 1)  (n – 2) … 1 = n!.
Esto se conoce como permutaciones de n objetos diferentes tomados de n  en n.
</a:t>
          </a:r>
        </a:p>
      </xdr:txBody>
    </xdr:sp>
    <xdr:clientData/>
  </xdr:twoCellAnchor>
  <xdr:twoCellAnchor editAs="oneCell">
    <xdr:from>
      <xdr:col>2</xdr:col>
      <xdr:colOff>114300</xdr:colOff>
      <xdr:row>294</xdr:row>
      <xdr:rowOff>9525</xdr:rowOff>
    </xdr:from>
    <xdr:to>
      <xdr:col>5</xdr:col>
      <xdr:colOff>485775</xdr:colOff>
      <xdr:row>295</xdr:row>
      <xdr:rowOff>76200</xdr:rowOff>
    </xdr:to>
    <xdr:pic>
      <xdr:nvPicPr>
        <xdr:cNvPr id="39" name="Picture 84"/>
        <xdr:cNvPicPr preferRelativeResize="1">
          <a:picLocks noChangeAspect="1"/>
        </xdr:cNvPicPr>
      </xdr:nvPicPr>
      <xdr:blipFill>
        <a:blip r:embed="rId19"/>
        <a:stretch>
          <a:fillRect/>
        </a:stretch>
      </xdr:blipFill>
      <xdr:spPr>
        <a:xfrm>
          <a:off x="1695450" y="47872650"/>
          <a:ext cx="2628900" cy="228600"/>
        </a:xfrm>
        <a:prstGeom prst="rect">
          <a:avLst/>
        </a:prstGeom>
        <a:solidFill>
          <a:srgbClr val="FFFF00"/>
        </a:solidFill>
        <a:ln w="9525" cmpd="sng">
          <a:solidFill>
            <a:srgbClr val="FF00FF"/>
          </a:solidFill>
          <a:headEnd type="none"/>
          <a:tailEnd type="none"/>
        </a:ln>
      </xdr:spPr>
    </xdr:pic>
    <xdr:clientData/>
  </xdr:twoCellAnchor>
  <xdr:twoCellAnchor>
    <xdr:from>
      <xdr:col>12</xdr:col>
      <xdr:colOff>371475</xdr:colOff>
      <xdr:row>324</xdr:row>
      <xdr:rowOff>57150</xdr:rowOff>
    </xdr:from>
    <xdr:to>
      <xdr:col>21</xdr:col>
      <xdr:colOff>314325</xdr:colOff>
      <xdr:row>335</xdr:row>
      <xdr:rowOff>9525</xdr:rowOff>
    </xdr:to>
    <xdr:sp>
      <xdr:nvSpPr>
        <xdr:cNvPr id="40" name="TextBox 85"/>
        <xdr:cNvSpPr txBox="1">
          <a:spLocks noChangeArrowheads="1"/>
        </xdr:cNvSpPr>
      </xdr:nvSpPr>
      <xdr:spPr>
        <a:xfrm>
          <a:off x="9648825" y="52825650"/>
          <a:ext cx="6800850" cy="1762125"/>
        </a:xfrm>
        <a:prstGeom prst="rect">
          <a:avLst/>
        </a:prstGeom>
        <a:solidFill>
          <a:srgbClr val="008000"/>
        </a:solidFill>
        <a:ln w="9525" cmpd="sng">
          <a:solidFill>
            <a:srgbClr val="993300"/>
          </a:solidFill>
          <a:headEnd type="none"/>
          <a:tailEnd type="none"/>
        </a:ln>
      </xdr:spPr>
      <xdr:txBody>
        <a:bodyPr vertOverflow="clip" wrap="square"/>
        <a:p>
          <a:pPr algn="just">
            <a:defRPr/>
          </a:pPr>
          <a:r>
            <a:rPr lang="en-US" cap="none" sz="1000" b="1" i="0" u="none" baseline="0">
              <a:solidFill>
                <a:srgbClr val="FFFFFF"/>
              </a:solidFill>
              <a:latin typeface="Arial"/>
              <a:ea typeface="Arial"/>
              <a:cs typeface="Arial"/>
            </a:rPr>
            <a:t>En la sala de espera de un médico obstetra hay un sofá con capacidad para 4 personas. En este momento hay 10 personas en la sala de espera: ¿De cuántas formas se pueden haber sentado esas 10 personas en el sofá.
Solución:
 La primera plaza puede ocuparse por cualquiera de las 10 personas y cuando esto se ha hecho hay 9 formas de ocupar la segunda plaza, 8 para la tercera y 7 para la cuarta. Por tanto, el número de ordenaciones de 10 personas tomadas de 4 en 4 es:
 10 x 9 x 8 x 7 =5.040.
 En general, el número de ordenamientos de n objetos diferentes tomados de r en r sin que la posición interese es:
 n(n − 1)(n – 2)…(n – r + 1) = nPr.
</a:t>
          </a:r>
        </a:p>
      </xdr:txBody>
    </xdr:sp>
    <xdr:clientData/>
  </xdr:twoCellAnchor>
  <xdr:twoCellAnchor>
    <xdr:from>
      <xdr:col>7</xdr:col>
      <xdr:colOff>161925</xdr:colOff>
      <xdr:row>320</xdr:row>
      <xdr:rowOff>0</xdr:rowOff>
    </xdr:from>
    <xdr:to>
      <xdr:col>13</xdr:col>
      <xdr:colOff>695325</xdr:colOff>
      <xdr:row>337</xdr:row>
      <xdr:rowOff>0</xdr:rowOff>
    </xdr:to>
    <xdr:grpSp>
      <xdr:nvGrpSpPr>
        <xdr:cNvPr id="41" name="Group 88"/>
        <xdr:cNvGrpSpPr>
          <a:grpSpLocks/>
        </xdr:cNvGrpSpPr>
      </xdr:nvGrpSpPr>
      <xdr:grpSpPr>
        <a:xfrm>
          <a:off x="5648325" y="52120800"/>
          <a:ext cx="5086350" cy="2781300"/>
          <a:chOff x="439" y="8853"/>
          <a:chExt cx="534" cy="295"/>
        </a:xfrm>
        <a:solidFill>
          <a:srgbClr val="FFFFFF"/>
        </a:solidFill>
      </xdr:grpSpPr>
      <xdr:pic>
        <xdr:nvPicPr>
          <xdr:cNvPr id="42" name="Picture 86"/>
          <xdr:cNvPicPr preferRelativeResize="1">
            <a:picLocks noChangeAspect="1"/>
          </xdr:cNvPicPr>
        </xdr:nvPicPr>
        <xdr:blipFill>
          <a:blip r:embed="rId20"/>
          <a:stretch>
            <a:fillRect/>
          </a:stretch>
        </xdr:blipFill>
        <xdr:spPr>
          <a:xfrm>
            <a:off x="439" y="8853"/>
            <a:ext cx="534" cy="295"/>
          </a:xfrm>
          <a:prstGeom prst="rect">
            <a:avLst/>
          </a:prstGeom>
          <a:noFill/>
          <a:ln w="1" cmpd="sng">
            <a:noFill/>
          </a:ln>
        </xdr:spPr>
      </xdr:pic>
      <xdr:sp>
        <xdr:nvSpPr>
          <xdr:cNvPr id="43" name="Oval 87"/>
          <xdr:cNvSpPr>
            <a:spLocks/>
          </xdr:cNvSpPr>
        </xdr:nvSpPr>
        <xdr:spPr>
          <a:xfrm>
            <a:off x="573" y="9088"/>
            <a:ext cx="54" cy="28"/>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323850</xdr:colOff>
      <xdr:row>321</xdr:row>
      <xdr:rowOff>28575</xdr:rowOff>
    </xdr:from>
    <xdr:to>
      <xdr:col>7</xdr:col>
      <xdr:colOff>47625</xdr:colOff>
      <xdr:row>325</xdr:row>
      <xdr:rowOff>38100</xdr:rowOff>
    </xdr:to>
    <xdr:pic>
      <xdr:nvPicPr>
        <xdr:cNvPr id="44" name="Picture 89"/>
        <xdr:cNvPicPr preferRelativeResize="1">
          <a:picLocks noChangeAspect="1"/>
        </xdr:cNvPicPr>
      </xdr:nvPicPr>
      <xdr:blipFill>
        <a:blip r:embed="rId21"/>
        <a:stretch>
          <a:fillRect/>
        </a:stretch>
      </xdr:blipFill>
      <xdr:spPr>
        <a:xfrm>
          <a:off x="1152525" y="52311300"/>
          <a:ext cx="4381500" cy="657225"/>
        </a:xfrm>
        <a:prstGeom prst="rect">
          <a:avLst/>
        </a:prstGeom>
        <a:solidFill>
          <a:srgbClr val="C0C0C0"/>
        </a:solidFill>
        <a:ln w="9525" cmpd="sng">
          <a:solidFill>
            <a:srgbClr val="FF00FF"/>
          </a:solidFill>
          <a:headEnd type="none"/>
          <a:tailEnd type="none"/>
        </a:ln>
      </xdr:spPr>
    </xdr:pic>
    <xdr:clientData/>
  </xdr:twoCellAnchor>
  <xdr:twoCellAnchor>
    <xdr:from>
      <xdr:col>6</xdr:col>
      <xdr:colOff>304800</xdr:colOff>
      <xdr:row>540</xdr:row>
      <xdr:rowOff>9525</xdr:rowOff>
    </xdr:from>
    <xdr:to>
      <xdr:col>13</xdr:col>
      <xdr:colOff>47625</xdr:colOff>
      <xdr:row>554</xdr:row>
      <xdr:rowOff>57150</xdr:rowOff>
    </xdr:to>
    <xdr:sp>
      <xdr:nvSpPr>
        <xdr:cNvPr id="45" name="TextBox 90"/>
        <xdr:cNvSpPr txBox="1">
          <a:spLocks noChangeArrowheads="1"/>
        </xdr:cNvSpPr>
      </xdr:nvSpPr>
      <xdr:spPr>
        <a:xfrm>
          <a:off x="4895850" y="87896700"/>
          <a:ext cx="5191125" cy="2333625"/>
        </a:xfrm>
        <a:prstGeom prst="rect">
          <a:avLst/>
        </a:prstGeom>
        <a:solidFill>
          <a:srgbClr val="009900"/>
        </a:solidFill>
        <a:ln w="9525" cmpd="sng">
          <a:solidFill>
            <a:srgbClr val="993300"/>
          </a:solidFill>
          <a:headEnd type="none"/>
          <a:tailEnd type="none"/>
        </a:ln>
      </xdr:spPr>
      <xdr:txBody>
        <a:bodyPr vertOverflow="clip" wrap="square"/>
        <a:p>
          <a:pPr algn="just">
            <a:defRPr/>
          </a:pPr>
          <a:r>
            <a:rPr lang="en-US" cap="none" sz="1000" b="1" i="0" u="none" baseline="0">
              <a:solidFill>
                <a:srgbClr val="FFFFFF"/>
              </a:solidFill>
              <a:latin typeface="Arial"/>
              <a:ea typeface="Arial"/>
              <a:cs typeface="Arial"/>
            </a:rPr>
            <a:t>Nueve jóvenes que salen de la última clase de la facultad y deciden ir a ver una obra de teatro. En la boletería consiguen 9 asientos seguidos. En encargado de comprar los boletos se da cuenta que el primer asiento tiene el número 31 y hace la siguiente pregunta a sus compañeros con el objetivo de que hombres y mujeres queden en lugares alternos:
¿De cuántas formas nos podemos sentar de manera que las mujeres ocupen los asientos pares?.
Solución.
Los hombres pueden estar sentados de 5P5 formas y las mujeres de 4P4. Cada ordenación de los hombres puede asociarse con cada ordenación de las mujeres. Así pues, el número de ordenaciones pedido es:
(5 x 4 x 3 x 2 x 1)(4 x 3 x 2 x 1) = 120 x 24 = 2.880 = (5P5) x (4P4) = 5! x 4!
</a:t>
          </a:r>
        </a:p>
      </xdr:txBody>
    </xdr:sp>
    <xdr:clientData/>
  </xdr:twoCellAnchor>
  <xdr:twoCellAnchor editAs="oneCell">
    <xdr:from>
      <xdr:col>6</xdr:col>
      <xdr:colOff>333375</xdr:colOff>
      <xdr:row>556</xdr:row>
      <xdr:rowOff>28575</xdr:rowOff>
    </xdr:from>
    <xdr:to>
      <xdr:col>12</xdr:col>
      <xdr:colOff>552450</xdr:colOff>
      <xdr:row>558</xdr:row>
      <xdr:rowOff>152400</xdr:rowOff>
    </xdr:to>
    <xdr:pic>
      <xdr:nvPicPr>
        <xdr:cNvPr id="46" name="Picture 92"/>
        <xdr:cNvPicPr preferRelativeResize="1">
          <a:picLocks noChangeAspect="1"/>
        </xdr:cNvPicPr>
      </xdr:nvPicPr>
      <xdr:blipFill>
        <a:blip r:embed="rId22"/>
        <a:stretch>
          <a:fillRect/>
        </a:stretch>
      </xdr:blipFill>
      <xdr:spPr>
        <a:xfrm>
          <a:off x="4924425" y="90535125"/>
          <a:ext cx="4905375" cy="457200"/>
        </a:xfrm>
        <a:prstGeom prst="rect">
          <a:avLst/>
        </a:prstGeom>
        <a:solidFill>
          <a:srgbClr val="FFCC99"/>
        </a:solidFill>
        <a:ln w="9525" cmpd="sng">
          <a:solidFill>
            <a:srgbClr val="FF00FF"/>
          </a:solidFill>
          <a:headEnd type="none"/>
          <a:tailEnd type="none"/>
        </a:ln>
      </xdr:spPr>
    </xdr:pic>
    <xdr:clientData/>
  </xdr:twoCellAnchor>
  <xdr:twoCellAnchor>
    <xdr:from>
      <xdr:col>6</xdr:col>
      <xdr:colOff>180975</xdr:colOff>
      <xdr:row>573</xdr:row>
      <xdr:rowOff>133350</xdr:rowOff>
    </xdr:from>
    <xdr:to>
      <xdr:col>13</xdr:col>
      <xdr:colOff>95250</xdr:colOff>
      <xdr:row>590</xdr:row>
      <xdr:rowOff>142875</xdr:rowOff>
    </xdr:to>
    <xdr:sp>
      <xdr:nvSpPr>
        <xdr:cNvPr id="47" name="TextBox 93"/>
        <xdr:cNvSpPr txBox="1">
          <a:spLocks noChangeArrowheads="1"/>
        </xdr:cNvSpPr>
      </xdr:nvSpPr>
      <xdr:spPr>
        <a:xfrm>
          <a:off x="4772025" y="93402150"/>
          <a:ext cx="5362575" cy="2762250"/>
        </a:xfrm>
        <a:prstGeom prst="rect">
          <a:avLst/>
        </a:prstGeom>
        <a:solidFill>
          <a:srgbClr val="009900"/>
        </a:solidFill>
        <a:ln w="9525" cmpd="sng">
          <a:solidFill>
            <a:srgbClr val="800000"/>
          </a:solidFill>
          <a:headEnd type="none"/>
          <a:tailEnd type="none"/>
        </a:ln>
      </xdr:spPr>
      <xdr:txBody>
        <a:bodyPr vertOverflow="clip" wrap="square"/>
        <a:p>
          <a:pPr algn="just">
            <a:defRPr/>
          </a:pPr>
          <a:r>
            <a:rPr lang="en-US" cap="none" sz="1000" b="1" i="0" u="none" baseline="0">
              <a:solidFill>
                <a:srgbClr val="FFFFFF"/>
              </a:solidFill>
              <a:latin typeface="Arial"/>
              <a:ea typeface="Arial"/>
              <a:cs typeface="Arial"/>
            </a:rPr>
            <a:t>Los estudiantes del ejercicio 4.3 deciden in a comer después de la función. Al estudiante que le gustan los juegos de números les pregunta: ¿de cuantas formas nos podemos sentar alrededor de la mesa? Una compañera a la que no le gustan las matemáticas reclama ¡pero yo no me quiero sentar junto a ti!
Solución:
Considere una de ellas sentada de cualquier manera entonces las 8 restantes pueden sentarse de 8¡ posiciones para la pregunta del joven la respuesta es:
 9 x 8! = 9(8 x 7 x 6 x 5 x 4 x 3 x 2 x 1) = 9 x 40.320 = 362.880
Considerando la restricción de la señorita: 
Supóngase a las personas que no se quieren sentar juntas como una sola, entonces 8 personas para sentarse en círculo pueden hacerlo de 7! Formas, pero las dos consideradas como una sola lo pueden hacer en 2!. Así el número 8 personas sentadas alrededor de una mesa con dos de ellas juntas es: (7! x 2!) = (5.040 x 2) = 10.080.
Entonces, el número total de formas en que se pueden sentar 9 personas a la mesa de modo que dos de ellas no estén juntas es:
 362.880 – 10.080 = 352.800 </a:t>
          </a:r>
        </a:p>
      </xdr:txBody>
    </xdr:sp>
    <xdr:clientData/>
  </xdr:twoCellAnchor>
  <xdr:twoCellAnchor editAs="oneCell">
    <xdr:from>
      <xdr:col>1</xdr:col>
      <xdr:colOff>228600</xdr:colOff>
      <xdr:row>574</xdr:row>
      <xdr:rowOff>9525</xdr:rowOff>
    </xdr:from>
    <xdr:to>
      <xdr:col>5</xdr:col>
      <xdr:colOff>114300</xdr:colOff>
      <xdr:row>575</xdr:row>
      <xdr:rowOff>76200</xdr:rowOff>
    </xdr:to>
    <xdr:pic>
      <xdr:nvPicPr>
        <xdr:cNvPr id="48" name="Picture 94"/>
        <xdr:cNvPicPr preferRelativeResize="1">
          <a:picLocks noChangeAspect="1"/>
        </xdr:cNvPicPr>
      </xdr:nvPicPr>
      <xdr:blipFill>
        <a:blip r:embed="rId23"/>
        <a:stretch>
          <a:fillRect/>
        </a:stretch>
      </xdr:blipFill>
      <xdr:spPr>
        <a:xfrm>
          <a:off x="1057275" y="93440250"/>
          <a:ext cx="2895600"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228600</xdr:colOff>
      <xdr:row>575</xdr:row>
      <xdr:rowOff>133350</xdr:rowOff>
    </xdr:from>
    <xdr:to>
      <xdr:col>4</xdr:col>
      <xdr:colOff>714375</xdr:colOff>
      <xdr:row>577</xdr:row>
      <xdr:rowOff>38100</xdr:rowOff>
    </xdr:to>
    <xdr:pic>
      <xdr:nvPicPr>
        <xdr:cNvPr id="49" name="Picture 95"/>
        <xdr:cNvPicPr preferRelativeResize="1">
          <a:picLocks noChangeAspect="1"/>
        </xdr:cNvPicPr>
      </xdr:nvPicPr>
      <xdr:blipFill>
        <a:blip r:embed="rId24"/>
        <a:stretch>
          <a:fillRect/>
        </a:stretch>
      </xdr:blipFill>
      <xdr:spPr>
        <a:xfrm>
          <a:off x="1057275" y="93726000"/>
          <a:ext cx="2743200" cy="2286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238125</xdr:colOff>
      <xdr:row>577</xdr:row>
      <xdr:rowOff>95250</xdr:rowOff>
    </xdr:from>
    <xdr:to>
      <xdr:col>4</xdr:col>
      <xdr:colOff>466725</xdr:colOff>
      <xdr:row>578</xdr:row>
      <xdr:rowOff>152400</xdr:rowOff>
    </xdr:to>
    <xdr:pic>
      <xdr:nvPicPr>
        <xdr:cNvPr id="50" name="Picture 96"/>
        <xdr:cNvPicPr preferRelativeResize="1">
          <a:picLocks noChangeAspect="1"/>
        </xdr:cNvPicPr>
      </xdr:nvPicPr>
      <xdr:blipFill>
        <a:blip r:embed="rId25"/>
        <a:stretch>
          <a:fillRect/>
        </a:stretch>
      </xdr:blipFill>
      <xdr:spPr>
        <a:xfrm>
          <a:off x="1066800" y="94011750"/>
          <a:ext cx="2486025" cy="219075"/>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257175</xdr:colOff>
      <xdr:row>579</xdr:row>
      <xdr:rowOff>66675</xdr:rowOff>
    </xdr:from>
    <xdr:to>
      <xdr:col>4</xdr:col>
      <xdr:colOff>314325</xdr:colOff>
      <xdr:row>580</xdr:row>
      <xdr:rowOff>133350</xdr:rowOff>
    </xdr:to>
    <xdr:pic>
      <xdr:nvPicPr>
        <xdr:cNvPr id="51" name="Picture 97"/>
        <xdr:cNvPicPr preferRelativeResize="1">
          <a:picLocks noChangeAspect="1"/>
        </xdr:cNvPicPr>
      </xdr:nvPicPr>
      <xdr:blipFill>
        <a:blip r:embed="rId26"/>
        <a:stretch>
          <a:fillRect/>
        </a:stretch>
      </xdr:blipFill>
      <xdr:spPr>
        <a:xfrm>
          <a:off x="1085850" y="94307025"/>
          <a:ext cx="2314575" cy="228600"/>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238125</xdr:colOff>
      <xdr:row>581</xdr:row>
      <xdr:rowOff>66675</xdr:rowOff>
    </xdr:from>
    <xdr:to>
      <xdr:col>6</xdr:col>
      <xdr:colOff>104775</xdr:colOff>
      <xdr:row>582</xdr:row>
      <xdr:rowOff>133350</xdr:rowOff>
    </xdr:to>
    <xdr:pic>
      <xdr:nvPicPr>
        <xdr:cNvPr id="52" name="Picture 98"/>
        <xdr:cNvPicPr preferRelativeResize="1">
          <a:picLocks noChangeAspect="1"/>
        </xdr:cNvPicPr>
      </xdr:nvPicPr>
      <xdr:blipFill>
        <a:blip r:embed="rId27"/>
        <a:stretch>
          <a:fillRect/>
        </a:stretch>
      </xdr:blipFill>
      <xdr:spPr>
        <a:xfrm>
          <a:off x="1066800" y="94630875"/>
          <a:ext cx="3629025" cy="228600"/>
        </a:xfrm>
        <a:prstGeom prst="rect">
          <a:avLst/>
        </a:prstGeom>
        <a:solidFill>
          <a:srgbClr val="99CCFF"/>
        </a:solidFill>
        <a:ln w="9525" cmpd="sng">
          <a:solidFill>
            <a:srgbClr val="FF00FF"/>
          </a:solidFill>
          <a:headEnd type="none"/>
          <a:tailEnd type="none"/>
        </a:ln>
      </xdr:spPr>
    </xdr:pic>
    <xdr:clientData/>
  </xdr:twoCellAnchor>
  <xdr:twoCellAnchor editAs="oneCell">
    <xdr:from>
      <xdr:col>1</xdr:col>
      <xdr:colOff>352425</xdr:colOff>
      <xdr:row>598</xdr:row>
      <xdr:rowOff>95250</xdr:rowOff>
    </xdr:from>
    <xdr:to>
      <xdr:col>5</xdr:col>
      <xdr:colOff>171450</xdr:colOff>
      <xdr:row>601</xdr:row>
      <xdr:rowOff>114300</xdr:rowOff>
    </xdr:to>
    <xdr:pic>
      <xdr:nvPicPr>
        <xdr:cNvPr id="53" name="Picture 99"/>
        <xdr:cNvPicPr preferRelativeResize="1">
          <a:picLocks noChangeAspect="1"/>
        </xdr:cNvPicPr>
      </xdr:nvPicPr>
      <xdr:blipFill>
        <a:blip r:embed="rId28"/>
        <a:stretch>
          <a:fillRect/>
        </a:stretch>
      </xdr:blipFill>
      <xdr:spPr>
        <a:xfrm>
          <a:off x="1181100" y="97412175"/>
          <a:ext cx="2828925" cy="504825"/>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257175</xdr:colOff>
      <xdr:row>602</xdr:row>
      <xdr:rowOff>9525</xdr:rowOff>
    </xdr:from>
    <xdr:to>
      <xdr:col>4</xdr:col>
      <xdr:colOff>161925</xdr:colOff>
      <xdr:row>603</xdr:row>
      <xdr:rowOff>76200</xdr:rowOff>
    </xdr:to>
    <xdr:pic>
      <xdr:nvPicPr>
        <xdr:cNvPr id="54" name="Picture 100"/>
        <xdr:cNvPicPr preferRelativeResize="1">
          <a:picLocks noChangeAspect="1"/>
        </xdr:cNvPicPr>
      </xdr:nvPicPr>
      <xdr:blipFill>
        <a:blip r:embed="rId29"/>
        <a:stretch>
          <a:fillRect/>
        </a:stretch>
      </xdr:blipFill>
      <xdr:spPr>
        <a:xfrm>
          <a:off x="1838325" y="97974150"/>
          <a:ext cx="1409700" cy="228600"/>
        </a:xfrm>
        <a:prstGeom prst="rect">
          <a:avLst/>
        </a:prstGeom>
        <a:solidFill>
          <a:srgbClr val="FFFF99"/>
        </a:solidFill>
        <a:ln w="9525" cmpd="sng">
          <a:solidFill>
            <a:srgbClr val="FF00FF"/>
          </a:solidFill>
          <a:headEnd type="none"/>
          <a:tailEnd type="none"/>
        </a:ln>
      </xdr:spPr>
    </xdr:pic>
    <xdr:clientData/>
  </xdr:twoCellAnchor>
  <xdr:twoCellAnchor>
    <xdr:from>
      <xdr:col>5</xdr:col>
      <xdr:colOff>295275</xdr:colOff>
      <xdr:row>600</xdr:row>
      <xdr:rowOff>66675</xdr:rowOff>
    </xdr:from>
    <xdr:to>
      <xdr:col>11</xdr:col>
      <xdr:colOff>704850</xdr:colOff>
      <xdr:row>621</xdr:row>
      <xdr:rowOff>104775</xdr:rowOff>
    </xdr:to>
    <xdr:grpSp>
      <xdr:nvGrpSpPr>
        <xdr:cNvPr id="55" name="Group 106"/>
        <xdr:cNvGrpSpPr>
          <a:grpSpLocks/>
        </xdr:cNvGrpSpPr>
      </xdr:nvGrpSpPr>
      <xdr:grpSpPr>
        <a:xfrm>
          <a:off x="4133850" y="97707450"/>
          <a:ext cx="5086350" cy="3467100"/>
          <a:chOff x="945" y="10253"/>
          <a:chExt cx="534" cy="364"/>
        </a:xfrm>
        <a:solidFill>
          <a:srgbClr val="FFFFFF"/>
        </a:solidFill>
      </xdr:grpSpPr>
      <xdr:pic>
        <xdr:nvPicPr>
          <xdr:cNvPr id="56" name="Picture 46"/>
          <xdr:cNvPicPr preferRelativeResize="1">
            <a:picLocks noChangeAspect="1"/>
          </xdr:cNvPicPr>
        </xdr:nvPicPr>
        <xdr:blipFill>
          <a:blip r:embed="rId30"/>
          <a:stretch>
            <a:fillRect/>
          </a:stretch>
        </xdr:blipFill>
        <xdr:spPr>
          <a:xfrm>
            <a:off x="945" y="10253"/>
            <a:ext cx="534" cy="364"/>
          </a:xfrm>
          <a:prstGeom prst="rect">
            <a:avLst/>
          </a:prstGeom>
          <a:noFill/>
          <a:ln w="1" cmpd="sng">
            <a:noFill/>
          </a:ln>
        </xdr:spPr>
      </xdr:pic>
      <xdr:pic>
        <xdr:nvPicPr>
          <xdr:cNvPr id="57" name="Picture 105"/>
          <xdr:cNvPicPr preferRelativeResize="1">
            <a:picLocks noChangeAspect="1"/>
          </xdr:cNvPicPr>
        </xdr:nvPicPr>
        <xdr:blipFill>
          <a:blip r:embed="rId31"/>
          <a:stretch>
            <a:fillRect/>
          </a:stretch>
        </xdr:blipFill>
        <xdr:spPr>
          <a:xfrm>
            <a:off x="1016" y="10482"/>
            <a:ext cx="405" cy="75"/>
          </a:xfrm>
          <a:prstGeom prst="rect">
            <a:avLst/>
          </a:prstGeom>
          <a:solidFill>
            <a:srgbClr val="C0C0C0"/>
          </a:solidFill>
          <a:ln w="9525" cmpd="sng">
            <a:solidFill>
              <a:srgbClr val="FF00FF"/>
            </a:solidFill>
            <a:headEnd type="none"/>
            <a:tailEnd type="none"/>
          </a:ln>
        </xdr:spPr>
      </xdr:pic>
    </xdr:grpSp>
    <xdr:clientData/>
  </xdr:twoCellAnchor>
  <xdr:twoCellAnchor>
    <xdr:from>
      <xdr:col>12</xdr:col>
      <xdr:colOff>38100</xdr:colOff>
      <xdr:row>600</xdr:row>
      <xdr:rowOff>47625</xdr:rowOff>
    </xdr:from>
    <xdr:to>
      <xdr:col>18</xdr:col>
      <xdr:colOff>552450</xdr:colOff>
      <xdr:row>621</xdr:row>
      <xdr:rowOff>85725</xdr:rowOff>
    </xdr:to>
    <xdr:grpSp>
      <xdr:nvGrpSpPr>
        <xdr:cNvPr id="58" name="Group 108"/>
        <xdr:cNvGrpSpPr>
          <a:grpSpLocks/>
        </xdr:cNvGrpSpPr>
      </xdr:nvGrpSpPr>
      <xdr:grpSpPr>
        <a:xfrm>
          <a:off x="9315450" y="97688400"/>
          <a:ext cx="5086350" cy="3467100"/>
          <a:chOff x="1272" y="10242"/>
          <a:chExt cx="534" cy="364"/>
        </a:xfrm>
        <a:solidFill>
          <a:srgbClr val="FFFFFF"/>
        </a:solidFill>
      </xdr:grpSpPr>
      <xdr:pic>
        <xdr:nvPicPr>
          <xdr:cNvPr id="59" name="Picture 45"/>
          <xdr:cNvPicPr preferRelativeResize="1">
            <a:picLocks noChangeAspect="1"/>
          </xdr:cNvPicPr>
        </xdr:nvPicPr>
        <xdr:blipFill>
          <a:blip r:embed="rId32"/>
          <a:stretch>
            <a:fillRect/>
          </a:stretch>
        </xdr:blipFill>
        <xdr:spPr>
          <a:xfrm>
            <a:off x="1272" y="10242"/>
            <a:ext cx="534" cy="364"/>
          </a:xfrm>
          <a:prstGeom prst="rect">
            <a:avLst/>
          </a:prstGeom>
          <a:noFill/>
          <a:ln w="1" cmpd="sng">
            <a:noFill/>
          </a:ln>
        </xdr:spPr>
      </xdr:pic>
      <xdr:pic>
        <xdr:nvPicPr>
          <xdr:cNvPr id="60" name="Picture 107"/>
          <xdr:cNvPicPr preferRelativeResize="1">
            <a:picLocks noChangeAspect="1"/>
          </xdr:cNvPicPr>
        </xdr:nvPicPr>
        <xdr:blipFill>
          <a:blip r:embed="rId33"/>
          <a:stretch>
            <a:fillRect/>
          </a:stretch>
        </xdr:blipFill>
        <xdr:spPr>
          <a:xfrm>
            <a:off x="1346" y="10473"/>
            <a:ext cx="405" cy="75"/>
          </a:xfrm>
          <a:prstGeom prst="rect">
            <a:avLst/>
          </a:prstGeom>
          <a:solidFill>
            <a:srgbClr val="DDDDDD"/>
          </a:solidFill>
          <a:ln w="9525" cmpd="sng">
            <a:solidFill>
              <a:srgbClr val="FF00FF"/>
            </a:solidFill>
            <a:headEnd type="none"/>
            <a:tailEnd type="none"/>
          </a:ln>
        </xdr:spPr>
      </xdr:pic>
    </xdr:grpSp>
    <xdr:clientData/>
  </xdr:twoCellAnchor>
  <xdr:twoCellAnchor editAs="oneCell">
    <xdr:from>
      <xdr:col>4</xdr:col>
      <xdr:colOff>704850</xdr:colOff>
      <xdr:row>566</xdr:row>
      <xdr:rowOff>95250</xdr:rowOff>
    </xdr:from>
    <xdr:to>
      <xdr:col>7</xdr:col>
      <xdr:colOff>590550</xdr:colOff>
      <xdr:row>567</xdr:row>
      <xdr:rowOff>152400</xdr:rowOff>
    </xdr:to>
    <xdr:pic>
      <xdr:nvPicPr>
        <xdr:cNvPr id="61" name="Picture 110"/>
        <xdr:cNvPicPr preferRelativeResize="1">
          <a:picLocks noChangeAspect="1"/>
        </xdr:cNvPicPr>
      </xdr:nvPicPr>
      <xdr:blipFill>
        <a:blip r:embed="rId34"/>
        <a:stretch>
          <a:fillRect/>
        </a:stretch>
      </xdr:blipFill>
      <xdr:spPr>
        <a:xfrm>
          <a:off x="3790950" y="92230575"/>
          <a:ext cx="2286000" cy="219075"/>
        </a:xfrm>
        <a:prstGeom prst="rect">
          <a:avLst/>
        </a:prstGeom>
        <a:solidFill>
          <a:srgbClr val="FFCC99"/>
        </a:solidFill>
        <a:ln w="9525" cmpd="sng">
          <a:solidFill>
            <a:srgbClr val="FF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47625</xdr:rowOff>
    </xdr:from>
    <xdr:to>
      <xdr:col>10</xdr:col>
      <xdr:colOff>685800</xdr:colOff>
      <xdr:row>5</xdr:row>
      <xdr:rowOff>57150</xdr:rowOff>
    </xdr:to>
    <xdr:sp>
      <xdr:nvSpPr>
        <xdr:cNvPr id="1" name="Rectangle 1"/>
        <xdr:cNvSpPr>
          <a:spLocks/>
        </xdr:cNvSpPr>
      </xdr:nvSpPr>
      <xdr:spPr>
        <a:xfrm>
          <a:off x="981075" y="47625"/>
          <a:ext cx="7324725" cy="819150"/>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400" b="1" i="0" u="none" baseline="0">
              <a:solidFill>
                <a:srgbClr val="FFFF00"/>
              </a:solidFill>
            </a:rPr>
            <a:t>Precálculo: Cursos Programados
Permutaciones y Combinaciones. Generador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0">
      <selection activeCell="A36" sqref="A36"/>
    </sheetView>
  </sheetViews>
  <sheetFormatPr defaultColWidth="11.421875" defaultRowHeight="12.75"/>
  <cols>
    <col min="1" max="16384" width="11.421875" style="210" customWidth="1"/>
  </cols>
  <sheetData/>
  <sheetProtection password="89E6" sheet="1" objects="1" scenarios="1"/>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9:L954"/>
  <sheetViews>
    <sheetView workbookViewId="0" topLeftCell="A1">
      <selection activeCell="G18" sqref="G18"/>
    </sheetView>
  </sheetViews>
  <sheetFormatPr defaultColWidth="11.421875" defaultRowHeight="12.75"/>
  <cols>
    <col min="1" max="1" width="12.421875" style="0" customWidth="1"/>
    <col min="2" max="6" width="11.28125" style="0" customWidth="1"/>
    <col min="7" max="7" width="13.421875" style="0" customWidth="1"/>
    <col min="8" max="8" width="11.57421875" style="0" customWidth="1"/>
    <col min="9" max="11" width="11.28125" style="0" customWidth="1"/>
  </cols>
  <sheetData>
    <row r="9" spans="1:8" ht="12.75">
      <c r="A9" s="31" t="s">
        <v>435</v>
      </c>
      <c r="B9" s="31" t="s">
        <v>413</v>
      </c>
      <c r="H9" t="s">
        <v>418</v>
      </c>
    </row>
    <row r="10" spans="1:11" ht="12.75">
      <c r="A10" s="179" t="s">
        <v>509</v>
      </c>
      <c r="B10" s="179"/>
      <c r="C10" s="179"/>
      <c r="D10" s="2"/>
      <c r="H10" s="179" t="s">
        <v>415</v>
      </c>
      <c r="I10" s="179"/>
      <c r="J10" s="179"/>
      <c r="K10" s="284">
        <v>1</v>
      </c>
    </row>
    <row r="11" spans="1:12" ht="12.75">
      <c r="A11" s="187" t="s">
        <v>418</v>
      </c>
      <c r="B11" s="283"/>
      <c r="C11" s="283"/>
      <c r="D11" s="283"/>
      <c r="E11" s="283"/>
      <c r="H11" s="187" t="s">
        <v>418</v>
      </c>
      <c r="I11" s="283">
        <f ca="1">IF(K10&lt;&gt;1,"     Genere",ROUND(RAND()*5+0.5,0))</f>
        <v>5</v>
      </c>
      <c r="J11" s="283">
        <f ca="1">IF(K10&lt;&gt;1,"    Genere",ROUND(RAND()*4+0.5,0))</f>
        <v>4</v>
      </c>
      <c r="K11" s="283">
        <f ca="1">IF(K10&lt;&gt;1,"    Genere",ROUND(RAND()*3+0.5,0))</f>
        <v>3</v>
      </c>
      <c r="L11" s="283">
        <f ca="1">IF(K10&lt;&gt;1,"    Genere",ROUND(RAND()*3+0.5,0))</f>
        <v>2</v>
      </c>
    </row>
    <row r="12" spans="1:12" ht="12.75">
      <c r="A12" s="187" t="s">
        <v>1</v>
      </c>
      <c r="B12" s="283"/>
      <c r="C12" s="283"/>
      <c r="D12" s="283"/>
      <c r="E12" s="283"/>
      <c r="H12" s="187" t="s">
        <v>1</v>
      </c>
      <c r="I12" s="283" t="str">
        <f>IF(K10&lt;&gt;1,"     Genere",IF(I11=1,"A",IF(I11=2,"B",IF(I11=3,"C",IF(I11=4,"D","E")))))</f>
        <v>E</v>
      </c>
      <c r="J12" s="283" t="str">
        <f>IF(K10&lt;&gt;1,"    Genere",IF(J11=1,"A",IF(J11=2,"B",IF(J11=3,"D","E"))))</f>
        <v>E</v>
      </c>
      <c r="K12" s="283" t="str">
        <f>IF(K10&lt;&gt;1,"    Genere",IF(K11=1,"A",IF(K11=2,"B","D")))</f>
        <v>D</v>
      </c>
      <c r="L12" s="283" t="str">
        <f>IF(K10&lt;&gt;1,"    Genere",IF(L11=1,"B","D"))</f>
        <v>D</v>
      </c>
    </row>
    <row r="14" spans="1:6" ht="12.75">
      <c r="A14" s="32" t="s">
        <v>414</v>
      </c>
      <c r="B14" s="33"/>
      <c r="C14" s="33"/>
      <c r="D14" s="33"/>
      <c r="E14" s="33"/>
      <c r="F14" s="34"/>
    </row>
    <row r="15" spans="1:6" ht="12.75">
      <c r="A15" s="38"/>
      <c r="B15" s="29" t="s">
        <v>7</v>
      </c>
      <c r="C15" s="30" t="s">
        <v>416</v>
      </c>
      <c r="D15" s="29" t="s">
        <v>8</v>
      </c>
      <c r="E15" s="29" t="s">
        <v>9</v>
      </c>
      <c r="F15" s="47" t="s">
        <v>10</v>
      </c>
    </row>
    <row r="16" spans="1:6" ht="13.5" thickBot="1">
      <c r="A16" s="39" t="s">
        <v>1</v>
      </c>
      <c r="B16" s="8" t="s">
        <v>11</v>
      </c>
      <c r="C16" s="7" t="s">
        <v>12</v>
      </c>
      <c r="D16" s="8" t="s">
        <v>13</v>
      </c>
      <c r="E16" s="8" t="s">
        <v>14</v>
      </c>
      <c r="F16" s="48" t="s">
        <v>0</v>
      </c>
    </row>
    <row r="17" spans="1:6" ht="13.5" thickTop="1">
      <c r="A17" s="40" t="s">
        <v>2</v>
      </c>
      <c r="B17" s="13"/>
      <c r="C17" s="2"/>
      <c r="D17" s="13"/>
      <c r="E17" s="13"/>
      <c r="F17" s="285"/>
    </row>
    <row r="18" spans="1:6" ht="12.75">
      <c r="A18" s="40" t="s">
        <v>3</v>
      </c>
      <c r="B18" s="13"/>
      <c r="C18" s="2"/>
      <c r="D18" s="13"/>
      <c r="E18" s="13"/>
      <c r="F18" s="285"/>
    </row>
    <row r="19" spans="1:6" ht="12.75">
      <c r="A19" s="40" t="s">
        <v>6</v>
      </c>
      <c r="B19" s="13"/>
      <c r="C19" s="2"/>
      <c r="D19" s="13"/>
      <c r="E19" s="13"/>
      <c r="F19" s="285"/>
    </row>
    <row r="20" spans="1:6" ht="12.75">
      <c r="A20" s="40" t="s">
        <v>4</v>
      </c>
      <c r="B20" s="13"/>
      <c r="C20" s="2"/>
      <c r="D20" s="13"/>
      <c r="E20" s="13"/>
      <c r="F20" s="285"/>
    </row>
    <row r="21" spans="1:6" ht="13.5" thickBot="1">
      <c r="A21" s="41" t="s">
        <v>5</v>
      </c>
      <c r="B21" s="286"/>
      <c r="C21" s="287"/>
      <c r="D21" s="286"/>
      <c r="E21" s="286"/>
      <c r="F21" s="288"/>
    </row>
    <row r="22" spans="1:6" ht="12.75">
      <c r="A22" s="43" t="s">
        <v>15</v>
      </c>
      <c r="B22" s="44"/>
      <c r="C22" s="45"/>
      <c r="D22" s="44"/>
      <c r="E22" s="44"/>
      <c r="F22" s="46"/>
    </row>
    <row r="23" spans="1:6" ht="12.75">
      <c r="A23" s="42" t="s">
        <v>345</v>
      </c>
      <c r="B23" s="181"/>
      <c r="C23" s="182"/>
      <c r="D23" s="181"/>
      <c r="E23" s="181"/>
      <c r="F23" s="183"/>
    </row>
    <row r="25" spans="1:3" ht="12.75">
      <c r="A25" s="184" t="s">
        <v>417</v>
      </c>
      <c r="B25" s="55"/>
      <c r="C25" s="185"/>
    </row>
    <row r="28" spans="1:7" ht="13.5" thickBot="1">
      <c r="A28" s="28" t="s">
        <v>7</v>
      </c>
      <c r="B28" s="23" t="s">
        <v>2</v>
      </c>
      <c r="C28" s="23" t="s">
        <v>3</v>
      </c>
      <c r="D28" s="23" t="s">
        <v>6</v>
      </c>
      <c r="E28" s="23" t="s">
        <v>4</v>
      </c>
      <c r="F28" s="23" t="s">
        <v>5</v>
      </c>
      <c r="G28" s="186" t="s">
        <v>344</v>
      </c>
    </row>
    <row r="29" spans="1:10" ht="13.5" thickTop="1">
      <c r="A29" s="5" t="s">
        <v>343</v>
      </c>
      <c r="B29" s="18" t="s">
        <v>2</v>
      </c>
      <c r="C29" s="18" t="s">
        <v>3</v>
      </c>
      <c r="D29" s="18" t="s">
        <v>6</v>
      </c>
      <c r="E29" s="18" t="s">
        <v>4</v>
      </c>
      <c r="F29" s="18" t="s">
        <v>5</v>
      </c>
      <c r="G29" s="19">
        <v>5</v>
      </c>
      <c r="H29" s="4"/>
      <c r="I29" s="4"/>
      <c r="J29" s="3"/>
    </row>
    <row r="30" spans="1:10" ht="12.75">
      <c r="A30" s="3"/>
      <c r="B30" s="3"/>
      <c r="C30" s="3"/>
      <c r="D30" s="3"/>
      <c r="E30" s="3"/>
      <c r="F30" s="3"/>
      <c r="G30" s="3"/>
      <c r="H30" s="3"/>
      <c r="I30" s="3"/>
      <c r="J30" s="3"/>
    </row>
    <row r="31" spans="1:10" ht="12.75">
      <c r="A31" s="165" t="s">
        <v>419</v>
      </c>
      <c r="B31" s="3"/>
      <c r="C31" s="3"/>
      <c r="D31" s="3"/>
      <c r="E31" s="3"/>
      <c r="F31" s="3"/>
      <c r="G31" s="3"/>
      <c r="H31" s="3"/>
      <c r="I31" s="3"/>
      <c r="J31" s="3"/>
    </row>
    <row r="32" spans="1:10" ht="12.75">
      <c r="A32" s="70" t="s">
        <v>197</v>
      </c>
      <c r="B32" s="71"/>
      <c r="C32" s="53"/>
      <c r="D32" s="53"/>
      <c r="E32" s="53"/>
      <c r="F32" s="53"/>
      <c r="G32" s="55"/>
      <c r="H32" s="3"/>
      <c r="I32" s="3"/>
      <c r="J32" s="3"/>
    </row>
    <row r="33" spans="1:7" ht="13.5" thickBot="1">
      <c r="A33" s="6"/>
      <c r="B33" s="73" t="s">
        <v>2</v>
      </c>
      <c r="C33" s="74" t="s">
        <v>3</v>
      </c>
      <c r="D33" s="73" t="s">
        <v>6</v>
      </c>
      <c r="E33" s="74" t="s">
        <v>4</v>
      </c>
      <c r="F33" s="39" t="s">
        <v>5</v>
      </c>
      <c r="G33" s="56" t="s">
        <v>346</v>
      </c>
    </row>
    <row r="34" spans="1:7" ht="13.5" thickTop="1">
      <c r="A34" s="67" t="s">
        <v>2</v>
      </c>
      <c r="B34" s="20"/>
      <c r="C34" s="4"/>
      <c r="D34" s="20"/>
      <c r="E34" s="4"/>
      <c r="F34" s="17"/>
      <c r="G34" s="9">
        <f>5-COUNTBLANK(B34:F34)</f>
        <v>0</v>
      </c>
    </row>
    <row r="35" spans="1:7" ht="12.75">
      <c r="A35" s="67" t="s">
        <v>3</v>
      </c>
      <c r="B35" s="20"/>
      <c r="C35" s="4"/>
      <c r="D35" s="20"/>
      <c r="E35" s="4"/>
      <c r="F35" s="17"/>
      <c r="G35" s="9">
        <f>5-COUNTBLANK(B35:F35)</f>
        <v>0</v>
      </c>
    </row>
    <row r="36" spans="1:7" ht="12.75">
      <c r="A36" s="67" t="s">
        <v>6</v>
      </c>
      <c r="B36" s="20"/>
      <c r="C36" s="4"/>
      <c r="D36" s="20"/>
      <c r="E36" s="4"/>
      <c r="F36" s="17"/>
      <c r="G36" s="9">
        <f>5-COUNTBLANK(B36:F36)</f>
        <v>0</v>
      </c>
    </row>
    <row r="37" spans="1:7" ht="12.75">
      <c r="A37" s="67" t="s">
        <v>4</v>
      </c>
      <c r="B37" s="20"/>
      <c r="C37" s="4"/>
      <c r="D37" s="21"/>
      <c r="E37" s="15"/>
      <c r="F37" s="17"/>
      <c r="G37" s="9">
        <f>5-COUNTBLANK(B37:F37)</f>
        <v>0</v>
      </c>
    </row>
    <row r="38" spans="1:7" ht="13.5" thickBot="1">
      <c r="A38" s="77" t="s">
        <v>5</v>
      </c>
      <c r="B38" s="25"/>
      <c r="C38" s="26"/>
      <c r="D38" s="51"/>
      <c r="E38" s="52"/>
      <c r="F38" s="54"/>
      <c r="G38" s="27">
        <f>5-COUNTBLANK(B38:F38)</f>
        <v>0</v>
      </c>
    </row>
    <row r="39" spans="1:7" ht="12.75">
      <c r="A39" s="42" t="s">
        <v>346</v>
      </c>
      <c r="B39" s="22">
        <f>5-COUNTBLANK(B34:B38)</f>
        <v>0</v>
      </c>
      <c r="C39" s="1">
        <f>5-COUNTBLANK(C34:C38)</f>
        <v>0</v>
      </c>
      <c r="D39" s="12">
        <f>5-COUNTBLANK(D34:D38)</f>
        <v>0</v>
      </c>
      <c r="E39" s="1">
        <f>5-COUNTBLANK(E34:E38)</f>
        <v>0</v>
      </c>
      <c r="F39" s="5">
        <f>5-COUNTBLANK(F34:F38)</f>
        <v>0</v>
      </c>
      <c r="G39" s="12">
        <f>SUM(G34:G38)</f>
        <v>0</v>
      </c>
    </row>
    <row r="41" spans="1:7" ht="12.75">
      <c r="A41" s="60" t="s">
        <v>198</v>
      </c>
      <c r="B41" s="61"/>
      <c r="C41" s="61"/>
      <c r="D41" s="61"/>
      <c r="E41" s="61"/>
      <c r="F41" s="62"/>
      <c r="G41" s="72" t="s">
        <v>346</v>
      </c>
    </row>
    <row r="42" spans="1:7" ht="13.5" thickBot="1">
      <c r="A42" s="63" t="s">
        <v>320</v>
      </c>
      <c r="B42" s="64" t="s">
        <v>2</v>
      </c>
      <c r="C42" s="65" t="s">
        <v>3</v>
      </c>
      <c r="D42" s="64" t="s">
        <v>6</v>
      </c>
      <c r="E42" s="65" t="s">
        <v>4</v>
      </c>
      <c r="F42" s="64" t="s">
        <v>5</v>
      </c>
      <c r="G42" s="75" t="s">
        <v>350</v>
      </c>
    </row>
    <row r="43" spans="1:7" ht="13.5" thickTop="1">
      <c r="A43" s="67" t="s">
        <v>16</v>
      </c>
      <c r="B43" s="20"/>
      <c r="C43" s="4"/>
      <c r="D43" s="20"/>
      <c r="E43" s="15"/>
      <c r="F43" s="21"/>
      <c r="G43" s="9">
        <f>5-COUNTBLANK(B43:F43)</f>
        <v>0</v>
      </c>
    </row>
    <row r="44" spans="1:7" ht="12.75">
      <c r="A44" s="67" t="s">
        <v>17</v>
      </c>
      <c r="B44" s="20"/>
      <c r="C44" s="4"/>
      <c r="D44" s="20"/>
      <c r="E44" s="4"/>
      <c r="F44" s="20"/>
      <c r="G44" s="9">
        <f aca="true" t="shared" si="0" ref="G44:G62">5-COUNTBLANK(B44:F44)</f>
        <v>0</v>
      </c>
    </row>
    <row r="45" spans="1:7" ht="12.75">
      <c r="A45" s="67" t="s">
        <v>18</v>
      </c>
      <c r="B45" s="20"/>
      <c r="C45" s="4"/>
      <c r="D45" s="20"/>
      <c r="E45" s="4"/>
      <c r="F45" s="20"/>
      <c r="G45" s="9">
        <f t="shared" si="0"/>
        <v>0</v>
      </c>
    </row>
    <row r="46" spans="1:7" ht="12.75">
      <c r="A46" s="239" t="s">
        <v>19</v>
      </c>
      <c r="B46" s="21"/>
      <c r="C46" s="4"/>
      <c r="D46" s="20"/>
      <c r="E46" s="4"/>
      <c r="F46" s="20"/>
      <c r="G46" s="9">
        <f t="shared" si="0"/>
        <v>0</v>
      </c>
    </row>
    <row r="47" spans="1:7" ht="12.75">
      <c r="A47" s="67" t="s">
        <v>21</v>
      </c>
      <c r="B47" s="20"/>
      <c r="C47" s="4"/>
      <c r="D47" s="20"/>
      <c r="E47" s="4"/>
      <c r="F47" s="21"/>
      <c r="G47" s="9">
        <f t="shared" si="0"/>
        <v>0</v>
      </c>
    </row>
    <row r="48" spans="1:7" ht="12.75">
      <c r="A48" s="67" t="s">
        <v>22</v>
      </c>
      <c r="B48" s="20"/>
      <c r="C48" s="4"/>
      <c r="D48" s="20"/>
      <c r="E48" s="4"/>
      <c r="F48" s="20"/>
      <c r="G48" s="9">
        <f t="shared" si="0"/>
        <v>0</v>
      </c>
    </row>
    <row r="49" spans="1:7" ht="12.75">
      <c r="A49" s="67" t="s">
        <v>23</v>
      </c>
      <c r="B49" s="20"/>
      <c r="C49" s="4"/>
      <c r="D49" s="20"/>
      <c r="E49" s="4"/>
      <c r="F49" s="20"/>
      <c r="G49" s="9">
        <f t="shared" si="0"/>
        <v>0</v>
      </c>
    </row>
    <row r="50" spans="1:7" ht="12.75">
      <c r="A50" s="239" t="s">
        <v>24</v>
      </c>
      <c r="B50" s="21"/>
      <c r="C50" s="4"/>
      <c r="D50" s="20"/>
      <c r="E50" s="4"/>
      <c r="F50" s="20"/>
      <c r="G50" s="9">
        <f t="shared" si="0"/>
        <v>0</v>
      </c>
    </row>
    <row r="51" spans="1:7" ht="12.75">
      <c r="A51" s="67" t="s">
        <v>25</v>
      </c>
      <c r="B51" s="20"/>
      <c r="C51" s="4"/>
      <c r="D51" s="20"/>
      <c r="E51" s="4"/>
      <c r="F51" s="21"/>
      <c r="G51" s="9">
        <f t="shared" si="0"/>
        <v>0</v>
      </c>
    </row>
    <row r="52" spans="1:7" ht="12.75">
      <c r="A52" s="67" t="s">
        <v>26</v>
      </c>
      <c r="B52" s="20"/>
      <c r="C52" s="4"/>
      <c r="D52" s="20"/>
      <c r="E52" s="15"/>
      <c r="F52" s="21"/>
      <c r="G52" s="9">
        <f t="shared" si="0"/>
        <v>0</v>
      </c>
    </row>
    <row r="53" spans="1:7" ht="12.75">
      <c r="A53" s="67" t="s">
        <v>27</v>
      </c>
      <c r="B53" s="20"/>
      <c r="C53" s="4"/>
      <c r="D53" s="20"/>
      <c r="E53" s="4"/>
      <c r="F53" s="20"/>
      <c r="G53" s="9">
        <f t="shared" si="0"/>
        <v>0</v>
      </c>
    </row>
    <row r="54" spans="1:7" ht="12.75">
      <c r="A54" s="239" t="s">
        <v>28</v>
      </c>
      <c r="B54" s="21"/>
      <c r="C54" s="4"/>
      <c r="D54" s="20"/>
      <c r="E54" s="4"/>
      <c r="F54" s="20"/>
      <c r="G54" s="9">
        <f t="shared" si="0"/>
        <v>0</v>
      </c>
    </row>
    <row r="55" spans="1:7" ht="12.75">
      <c r="A55" s="67" t="s">
        <v>29</v>
      </c>
      <c r="B55" s="20"/>
      <c r="C55" s="4"/>
      <c r="D55" s="20"/>
      <c r="E55" s="4"/>
      <c r="F55" s="21"/>
      <c r="G55" s="9">
        <f t="shared" si="0"/>
        <v>0</v>
      </c>
    </row>
    <row r="56" spans="1:7" ht="12.75">
      <c r="A56" s="67" t="s">
        <v>30</v>
      </c>
      <c r="B56" s="20"/>
      <c r="C56" s="4"/>
      <c r="D56" s="20"/>
      <c r="E56" s="4"/>
      <c r="F56" s="21"/>
      <c r="G56" s="9">
        <f t="shared" si="0"/>
        <v>0</v>
      </c>
    </row>
    <row r="57" spans="1:7" ht="12.75">
      <c r="A57" s="239" t="s">
        <v>32</v>
      </c>
      <c r="B57" s="20"/>
      <c r="C57" s="4"/>
      <c r="D57" s="20"/>
      <c r="E57" s="4"/>
      <c r="F57" s="20"/>
      <c r="G57" s="9">
        <f t="shared" si="0"/>
        <v>0</v>
      </c>
    </row>
    <row r="58" spans="1:7" ht="12.75">
      <c r="A58" s="239" t="s">
        <v>31</v>
      </c>
      <c r="B58" s="21"/>
      <c r="C58" s="4"/>
      <c r="D58" s="20"/>
      <c r="E58" s="4"/>
      <c r="F58" s="20"/>
      <c r="G58" s="9">
        <f t="shared" si="0"/>
        <v>0</v>
      </c>
    </row>
    <row r="59" spans="1:7" ht="12.75">
      <c r="A59" s="67" t="s">
        <v>33</v>
      </c>
      <c r="B59" s="20"/>
      <c r="C59" s="4"/>
      <c r="D59" s="20"/>
      <c r="E59" s="4"/>
      <c r="F59" s="21"/>
      <c r="G59" s="9">
        <f t="shared" si="0"/>
        <v>0</v>
      </c>
    </row>
    <row r="60" spans="1:7" ht="12.75">
      <c r="A60" s="67" t="s">
        <v>34</v>
      </c>
      <c r="B60" s="20"/>
      <c r="C60" s="4"/>
      <c r="D60" s="20"/>
      <c r="E60" s="4"/>
      <c r="F60" s="20"/>
      <c r="G60" s="9">
        <f t="shared" si="0"/>
        <v>0</v>
      </c>
    </row>
    <row r="61" spans="1:7" ht="12.75">
      <c r="A61" s="239" t="s">
        <v>35</v>
      </c>
      <c r="B61" s="20"/>
      <c r="C61" s="4"/>
      <c r="D61" s="20"/>
      <c r="E61" s="4"/>
      <c r="F61" s="20"/>
      <c r="G61" s="9">
        <f t="shared" si="0"/>
        <v>0</v>
      </c>
    </row>
    <row r="62" spans="1:7" ht="13.5" thickBot="1">
      <c r="A62" s="240" t="s">
        <v>36</v>
      </c>
      <c r="B62" s="25"/>
      <c r="C62" s="26"/>
      <c r="D62" s="25"/>
      <c r="E62" s="26"/>
      <c r="F62" s="25"/>
      <c r="G62" s="27">
        <f t="shared" si="0"/>
        <v>0</v>
      </c>
    </row>
    <row r="63" spans="1:7" ht="12.75">
      <c r="A63" s="42" t="s">
        <v>347</v>
      </c>
      <c r="B63" s="58">
        <f>20-COUNTBLANK(B43:B62)</f>
        <v>0</v>
      </c>
      <c r="C63" s="57">
        <f>20-COUNTBLANK(C43:C62)</f>
        <v>0</v>
      </c>
      <c r="D63" s="58">
        <f>20-COUNTBLANK(D43:D62)</f>
        <v>0</v>
      </c>
      <c r="E63" s="57">
        <f>20-COUNTBLANK(E43:E62)</f>
        <v>0</v>
      </c>
      <c r="F63" s="58">
        <f>20-COUNTBLANK(F43:F62)</f>
        <v>0</v>
      </c>
      <c r="G63" s="58">
        <f>SUM(G43:G62)</f>
        <v>0</v>
      </c>
    </row>
    <row r="64" spans="1:2" ht="12.75">
      <c r="A64" s="10"/>
      <c r="B64" s="2"/>
    </row>
    <row r="65" spans="1:7" ht="12.75">
      <c r="A65" s="70" t="s">
        <v>323</v>
      </c>
      <c r="B65" s="71"/>
      <c r="C65" s="71"/>
      <c r="D65" s="71"/>
      <c r="E65" s="71"/>
      <c r="F65" s="71"/>
      <c r="G65" s="72" t="s">
        <v>346</v>
      </c>
    </row>
    <row r="66" spans="1:7" ht="13.5" thickBot="1">
      <c r="A66" s="39" t="s">
        <v>320</v>
      </c>
      <c r="B66" s="73" t="s">
        <v>2</v>
      </c>
      <c r="C66" s="74" t="s">
        <v>3</v>
      </c>
      <c r="D66" s="73" t="s">
        <v>6</v>
      </c>
      <c r="E66" s="74" t="s">
        <v>4</v>
      </c>
      <c r="F66" s="39" t="s">
        <v>5</v>
      </c>
      <c r="G66" s="75" t="s">
        <v>350</v>
      </c>
    </row>
    <row r="67" spans="1:7" ht="13.5" thickTop="1">
      <c r="A67" s="67" t="s">
        <v>212</v>
      </c>
      <c r="B67" s="20"/>
      <c r="C67" s="4"/>
      <c r="D67" s="20"/>
      <c r="E67" s="4"/>
      <c r="F67" s="20"/>
      <c r="G67" s="9">
        <f aca="true" t="shared" si="1" ref="G67:G126">5-COUNTBLANK(B67:F67)</f>
        <v>0</v>
      </c>
    </row>
    <row r="68" spans="1:8" ht="12.75">
      <c r="A68" s="239" t="s">
        <v>213</v>
      </c>
      <c r="B68" s="20"/>
      <c r="C68" s="4"/>
      <c r="D68" s="21"/>
      <c r="E68" s="4"/>
      <c r="F68" s="21"/>
      <c r="G68" s="9">
        <f t="shared" si="1"/>
        <v>0</v>
      </c>
      <c r="H68" s="14"/>
    </row>
    <row r="69" spans="1:8" ht="12.75">
      <c r="A69" s="239" t="s">
        <v>214</v>
      </c>
      <c r="B69" s="20"/>
      <c r="C69" s="4"/>
      <c r="D69" s="21"/>
      <c r="E69" s="15"/>
      <c r="F69" s="20"/>
      <c r="G69" s="9">
        <f t="shared" si="1"/>
        <v>0</v>
      </c>
      <c r="H69" s="14"/>
    </row>
    <row r="70" spans="1:8" ht="12.75">
      <c r="A70" s="67" t="s">
        <v>37</v>
      </c>
      <c r="B70" s="20"/>
      <c r="C70" s="4"/>
      <c r="D70" s="20"/>
      <c r="E70" s="4"/>
      <c r="F70" s="20"/>
      <c r="G70" s="9">
        <f t="shared" si="1"/>
        <v>0</v>
      </c>
      <c r="H70" s="14"/>
    </row>
    <row r="71" spans="1:8" ht="12.75">
      <c r="A71" s="67" t="s">
        <v>38</v>
      </c>
      <c r="B71" s="20"/>
      <c r="C71" s="4"/>
      <c r="D71" s="20"/>
      <c r="E71" s="4"/>
      <c r="F71" s="20"/>
      <c r="G71" s="9">
        <f t="shared" si="1"/>
        <v>0</v>
      </c>
      <c r="H71" s="14"/>
    </row>
    <row r="72" spans="1:8" ht="12.75">
      <c r="A72" s="67" t="s">
        <v>39</v>
      </c>
      <c r="B72" s="21"/>
      <c r="C72" s="4"/>
      <c r="D72" s="20"/>
      <c r="E72" s="4"/>
      <c r="F72" s="20"/>
      <c r="G72" s="9">
        <f t="shared" si="1"/>
        <v>0</v>
      </c>
      <c r="H72" s="14"/>
    </row>
    <row r="73" spans="1:8" ht="12.75">
      <c r="A73" s="67" t="s">
        <v>40</v>
      </c>
      <c r="B73" s="20"/>
      <c r="C73" s="4"/>
      <c r="D73" s="20"/>
      <c r="E73" s="4"/>
      <c r="F73" s="20"/>
      <c r="G73" s="9">
        <f t="shared" si="1"/>
        <v>0</v>
      </c>
      <c r="H73" s="14"/>
    </row>
    <row r="74" spans="1:8" ht="12.75">
      <c r="A74" s="67" t="s">
        <v>41</v>
      </c>
      <c r="B74" s="21"/>
      <c r="C74" s="4"/>
      <c r="D74" s="20"/>
      <c r="E74" s="4"/>
      <c r="F74" s="20"/>
      <c r="G74" s="9">
        <f t="shared" si="1"/>
        <v>0</v>
      </c>
      <c r="H74" s="14"/>
    </row>
    <row r="75" spans="1:8" ht="12.75">
      <c r="A75" s="67" t="s">
        <v>42</v>
      </c>
      <c r="B75" s="20"/>
      <c r="C75" s="4"/>
      <c r="D75" s="20"/>
      <c r="E75" s="4"/>
      <c r="F75" s="20"/>
      <c r="G75" s="9">
        <f t="shared" si="1"/>
        <v>0</v>
      </c>
      <c r="H75" s="14"/>
    </row>
    <row r="76" spans="1:8" ht="12.75">
      <c r="A76" s="67" t="s">
        <v>43</v>
      </c>
      <c r="B76" s="20"/>
      <c r="C76" s="4"/>
      <c r="D76" s="20"/>
      <c r="E76" s="4"/>
      <c r="F76" s="20"/>
      <c r="G76" s="9">
        <f t="shared" si="1"/>
        <v>0</v>
      </c>
      <c r="H76" s="14"/>
    </row>
    <row r="77" spans="1:8" ht="12.75">
      <c r="A77" s="67" t="s">
        <v>44</v>
      </c>
      <c r="B77" s="21"/>
      <c r="C77" s="4"/>
      <c r="D77" s="20"/>
      <c r="E77" s="4"/>
      <c r="F77" s="20"/>
      <c r="G77" s="9">
        <f t="shared" si="1"/>
        <v>0</v>
      </c>
      <c r="H77" s="14"/>
    </row>
    <row r="78" spans="1:8" ht="12.75">
      <c r="A78" s="67" t="s">
        <v>45</v>
      </c>
      <c r="B78" s="20"/>
      <c r="C78" s="4"/>
      <c r="D78" s="20"/>
      <c r="E78" s="4"/>
      <c r="F78" s="20"/>
      <c r="G78" s="9">
        <f t="shared" si="1"/>
        <v>0</v>
      </c>
      <c r="H78" s="14"/>
    </row>
    <row r="79" spans="1:8" ht="12.75">
      <c r="A79" s="67" t="s">
        <v>46</v>
      </c>
      <c r="B79" s="20"/>
      <c r="C79" s="4"/>
      <c r="D79" s="20"/>
      <c r="E79" s="4"/>
      <c r="F79" s="20"/>
      <c r="G79" s="9">
        <f t="shared" si="1"/>
        <v>0</v>
      </c>
      <c r="H79" s="14"/>
    </row>
    <row r="80" spans="1:8" ht="12.75">
      <c r="A80" s="67" t="s">
        <v>47</v>
      </c>
      <c r="B80" s="20"/>
      <c r="C80" s="4"/>
      <c r="D80" s="20"/>
      <c r="E80" s="4"/>
      <c r="F80" s="20"/>
      <c r="G80" s="9">
        <f t="shared" si="1"/>
        <v>0</v>
      </c>
      <c r="H80" s="14"/>
    </row>
    <row r="81" spans="1:8" ht="12.75">
      <c r="A81" s="239" t="s">
        <v>48</v>
      </c>
      <c r="B81" s="21"/>
      <c r="C81" s="4"/>
      <c r="D81" s="21"/>
      <c r="E81" s="15"/>
      <c r="F81" s="20"/>
      <c r="G81" s="9">
        <f t="shared" si="1"/>
        <v>0</v>
      </c>
      <c r="H81" s="14"/>
    </row>
    <row r="82" spans="1:8" ht="12.75">
      <c r="A82" s="67" t="s">
        <v>49</v>
      </c>
      <c r="B82" s="20"/>
      <c r="C82" s="4"/>
      <c r="D82" s="20"/>
      <c r="E82" s="4"/>
      <c r="F82" s="20"/>
      <c r="G82" s="9">
        <f t="shared" si="1"/>
        <v>0</v>
      </c>
      <c r="H82" s="14"/>
    </row>
    <row r="83" spans="1:8" ht="12.75">
      <c r="A83" s="67" t="s">
        <v>50</v>
      </c>
      <c r="B83" s="20"/>
      <c r="C83" s="4"/>
      <c r="D83" s="20"/>
      <c r="E83" s="4"/>
      <c r="F83" s="20"/>
      <c r="G83" s="9">
        <f t="shared" si="1"/>
        <v>0</v>
      </c>
      <c r="H83" s="14"/>
    </row>
    <row r="84" spans="1:8" ht="12.75">
      <c r="A84" s="67" t="s">
        <v>51</v>
      </c>
      <c r="B84" s="20"/>
      <c r="C84" s="4"/>
      <c r="D84" s="20"/>
      <c r="E84" s="4"/>
      <c r="F84" s="20"/>
      <c r="G84" s="9">
        <f t="shared" si="1"/>
        <v>0</v>
      </c>
      <c r="H84" s="14"/>
    </row>
    <row r="85" spans="1:8" ht="12.75">
      <c r="A85" s="67" t="s">
        <v>52</v>
      </c>
      <c r="B85" s="20"/>
      <c r="C85" s="4"/>
      <c r="D85" s="20"/>
      <c r="E85" s="4"/>
      <c r="F85" s="20"/>
      <c r="G85" s="9">
        <f t="shared" si="1"/>
        <v>0</v>
      </c>
      <c r="H85" s="14"/>
    </row>
    <row r="86" spans="1:8" ht="12.75">
      <c r="A86" s="67" t="s">
        <v>53</v>
      </c>
      <c r="B86" s="20"/>
      <c r="C86" s="4"/>
      <c r="D86" s="20"/>
      <c r="E86" s="4"/>
      <c r="F86" s="20"/>
      <c r="G86" s="9">
        <f t="shared" si="1"/>
        <v>0</v>
      </c>
      <c r="H86" s="14"/>
    </row>
    <row r="87" spans="1:8" ht="12.75">
      <c r="A87" s="67" t="s">
        <v>54</v>
      </c>
      <c r="B87" s="20"/>
      <c r="C87" s="4"/>
      <c r="D87" s="20"/>
      <c r="E87" s="4"/>
      <c r="F87" s="20"/>
      <c r="G87" s="9">
        <f t="shared" si="1"/>
        <v>0</v>
      </c>
      <c r="H87" s="14"/>
    </row>
    <row r="88" spans="1:8" ht="12.75">
      <c r="A88" s="239" t="s">
        <v>55</v>
      </c>
      <c r="B88" s="20"/>
      <c r="C88" s="4"/>
      <c r="D88" s="21"/>
      <c r="E88" s="15"/>
      <c r="F88" s="20"/>
      <c r="G88" s="9">
        <f t="shared" si="1"/>
        <v>0</v>
      </c>
      <c r="H88" s="14"/>
    </row>
    <row r="89" spans="1:8" ht="12.75">
      <c r="A89" s="67" t="s">
        <v>56</v>
      </c>
      <c r="B89" s="20"/>
      <c r="C89" s="4"/>
      <c r="D89" s="20"/>
      <c r="E89" s="4"/>
      <c r="F89" s="20"/>
      <c r="G89" s="9">
        <f t="shared" si="1"/>
        <v>0</v>
      </c>
      <c r="H89" s="14"/>
    </row>
    <row r="90" spans="1:8" ht="12.75">
      <c r="A90" s="67" t="s">
        <v>57</v>
      </c>
      <c r="B90" s="20"/>
      <c r="C90" s="4"/>
      <c r="D90" s="20"/>
      <c r="E90" s="4"/>
      <c r="F90" s="20"/>
      <c r="G90" s="9">
        <f t="shared" si="1"/>
        <v>0</v>
      </c>
      <c r="H90" s="14"/>
    </row>
    <row r="91" spans="1:8" ht="12.75">
      <c r="A91" s="67" t="s">
        <v>58</v>
      </c>
      <c r="B91" s="20"/>
      <c r="C91" s="4"/>
      <c r="D91" s="20"/>
      <c r="E91" s="4"/>
      <c r="F91" s="20"/>
      <c r="G91" s="9">
        <f t="shared" si="1"/>
        <v>0</v>
      </c>
      <c r="H91" s="14"/>
    </row>
    <row r="92" spans="1:8" ht="12.75">
      <c r="A92" s="67" t="s">
        <v>59</v>
      </c>
      <c r="B92" s="20"/>
      <c r="C92" s="4"/>
      <c r="D92" s="20"/>
      <c r="E92" s="4"/>
      <c r="F92" s="20"/>
      <c r="G92" s="9">
        <f t="shared" si="1"/>
        <v>0</v>
      </c>
      <c r="H92" s="14"/>
    </row>
    <row r="93" spans="1:8" ht="12.75">
      <c r="A93" s="239" t="s">
        <v>60</v>
      </c>
      <c r="B93" s="21"/>
      <c r="C93" s="15"/>
      <c r="D93" s="20"/>
      <c r="E93" s="15"/>
      <c r="F93" s="20"/>
      <c r="G93" s="9">
        <f t="shared" si="1"/>
        <v>0</v>
      </c>
      <c r="H93" s="14"/>
    </row>
    <row r="94" spans="1:8" ht="12.75">
      <c r="A94" s="67" t="s">
        <v>61</v>
      </c>
      <c r="B94" s="20"/>
      <c r="C94" s="4"/>
      <c r="D94" s="20"/>
      <c r="E94" s="4"/>
      <c r="F94" s="20"/>
      <c r="G94" s="9">
        <f t="shared" si="1"/>
        <v>0</v>
      </c>
      <c r="H94" s="14"/>
    </row>
    <row r="95" spans="1:8" ht="12.75">
      <c r="A95" s="239" t="s">
        <v>62</v>
      </c>
      <c r="B95" s="21"/>
      <c r="C95" s="4"/>
      <c r="D95" s="20"/>
      <c r="E95" s="4"/>
      <c r="F95" s="21"/>
      <c r="G95" s="9">
        <f t="shared" si="1"/>
        <v>0</v>
      </c>
      <c r="H95" s="14"/>
    </row>
    <row r="96" spans="1:8" ht="12.75">
      <c r="A96" s="239" t="s">
        <v>63</v>
      </c>
      <c r="B96" s="21"/>
      <c r="C96" s="4"/>
      <c r="D96" s="20"/>
      <c r="E96" s="15"/>
      <c r="F96" s="20"/>
      <c r="G96" s="9">
        <f t="shared" si="1"/>
        <v>0</v>
      </c>
      <c r="H96" s="14"/>
    </row>
    <row r="97" spans="1:8" ht="12.75">
      <c r="A97" s="67" t="s">
        <v>64</v>
      </c>
      <c r="B97" s="20"/>
      <c r="C97" s="4"/>
      <c r="D97" s="20"/>
      <c r="E97" s="4"/>
      <c r="F97" s="20"/>
      <c r="G97" s="9">
        <f t="shared" si="1"/>
        <v>0</v>
      </c>
      <c r="H97" s="14"/>
    </row>
    <row r="98" spans="1:8" ht="12.75">
      <c r="A98" s="67" t="s">
        <v>65</v>
      </c>
      <c r="B98" s="20"/>
      <c r="C98" s="4"/>
      <c r="D98" s="20"/>
      <c r="E98" s="4"/>
      <c r="F98" s="20"/>
      <c r="G98" s="9">
        <f t="shared" si="1"/>
        <v>0</v>
      </c>
      <c r="H98" s="14"/>
    </row>
    <row r="99" spans="1:8" ht="12.75">
      <c r="A99" s="67" t="s">
        <v>66</v>
      </c>
      <c r="B99" s="20"/>
      <c r="C99" s="4"/>
      <c r="D99" s="20"/>
      <c r="E99" s="4"/>
      <c r="F99" s="20"/>
      <c r="G99" s="9">
        <f t="shared" si="1"/>
        <v>0</v>
      </c>
      <c r="H99" s="14"/>
    </row>
    <row r="100" spans="1:8" ht="12.75">
      <c r="A100" s="239" t="s">
        <v>67</v>
      </c>
      <c r="B100" s="20"/>
      <c r="C100" s="15"/>
      <c r="D100" s="20"/>
      <c r="E100" s="15"/>
      <c r="F100" s="20"/>
      <c r="G100" s="9">
        <f t="shared" si="1"/>
        <v>0</v>
      </c>
      <c r="H100" s="14"/>
    </row>
    <row r="101" spans="1:8" ht="12.75">
      <c r="A101" s="67" t="s">
        <v>68</v>
      </c>
      <c r="B101" s="20"/>
      <c r="C101" s="4"/>
      <c r="D101" s="20"/>
      <c r="E101" s="4"/>
      <c r="F101" s="20"/>
      <c r="G101" s="9">
        <f t="shared" si="1"/>
        <v>0</v>
      </c>
      <c r="H101" s="14"/>
    </row>
    <row r="102" spans="1:8" ht="12.75">
      <c r="A102" s="67" t="s">
        <v>69</v>
      </c>
      <c r="B102" s="20"/>
      <c r="C102" s="4"/>
      <c r="D102" s="20"/>
      <c r="E102" s="4"/>
      <c r="F102" s="20"/>
      <c r="G102" s="9">
        <f t="shared" si="1"/>
        <v>0</v>
      </c>
      <c r="H102" s="14"/>
    </row>
    <row r="103" spans="1:8" ht="12.75">
      <c r="A103" s="67" t="s">
        <v>70</v>
      </c>
      <c r="B103" s="20"/>
      <c r="C103" s="4"/>
      <c r="D103" s="20"/>
      <c r="E103" s="4"/>
      <c r="F103" s="20"/>
      <c r="G103" s="9">
        <f t="shared" si="1"/>
        <v>0</v>
      </c>
      <c r="H103" s="14"/>
    </row>
    <row r="104" spans="1:8" ht="12.75">
      <c r="A104" s="67" t="s">
        <v>71</v>
      </c>
      <c r="B104" s="21"/>
      <c r="C104" s="4"/>
      <c r="D104" s="20"/>
      <c r="E104" s="4"/>
      <c r="F104" s="20"/>
      <c r="G104" s="9">
        <f t="shared" si="1"/>
        <v>0</v>
      </c>
      <c r="H104" s="14"/>
    </row>
    <row r="105" spans="1:8" ht="12.75">
      <c r="A105" s="239" t="s">
        <v>72</v>
      </c>
      <c r="B105" s="20"/>
      <c r="C105" s="15"/>
      <c r="D105" s="21"/>
      <c r="E105" s="4"/>
      <c r="F105" s="20"/>
      <c r="G105" s="9">
        <f t="shared" si="1"/>
        <v>0</v>
      </c>
      <c r="H105" s="14"/>
    </row>
    <row r="106" spans="1:8" ht="12.75">
      <c r="A106" s="67" t="s">
        <v>73</v>
      </c>
      <c r="B106" s="20"/>
      <c r="C106" s="4"/>
      <c r="D106" s="20"/>
      <c r="E106" s="4"/>
      <c r="F106" s="20"/>
      <c r="G106" s="9">
        <f t="shared" si="1"/>
        <v>0</v>
      </c>
      <c r="H106" s="14"/>
    </row>
    <row r="107" spans="1:8" ht="12.75">
      <c r="A107" s="67" t="s">
        <v>74</v>
      </c>
      <c r="B107" s="20"/>
      <c r="C107" s="4"/>
      <c r="D107" s="20"/>
      <c r="E107" s="4"/>
      <c r="F107" s="20"/>
      <c r="G107" s="9">
        <f t="shared" si="1"/>
        <v>0</v>
      </c>
      <c r="H107" s="14"/>
    </row>
    <row r="108" spans="1:8" ht="12.75">
      <c r="A108" s="239" t="s">
        <v>75</v>
      </c>
      <c r="B108" s="21"/>
      <c r="C108" s="4"/>
      <c r="D108" s="21"/>
      <c r="E108" s="4"/>
      <c r="F108" s="20"/>
      <c r="G108" s="9">
        <f t="shared" si="1"/>
        <v>0</v>
      </c>
      <c r="H108" s="14"/>
    </row>
    <row r="109" spans="1:8" ht="12.75">
      <c r="A109" s="67" t="s">
        <v>76</v>
      </c>
      <c r="B109" s="20"/>
      <c r="C109" s="4"/>
      <c r="D109" s="20"/>
      <c r="E109" s="4"/>
      <c r="F109" s="20"/>
      <c r="G109" s="9">
        <f t="shared" si="1"/>
        <v>0</v>
      </c>
      <c r="H109" s="14"/>
    </row>
    <row r="110" spans="1:8" ht="12.75">
      <c r="A110" s="67" t="s">
        <v>77</v>
      </c>
      <c r="B110" s="20"/>
      <c r="C110" s="4"/>
      <c r="D110" s="20"/>
      <c r="E110" s="4"/>
      <c r="F110" s="20"/>
      <c r="G110" s="9">
        <f t="shared" si="1"/>
        <v>0</v>
      </c>
      <c r="H110" s="14"/>
    </row>
    <row r="111" spans="1:8" ht="12.75">
      <c r="A111" s="67" t="s">
        <v>78</v>
      </c>
      <c r="B111" s="20"/>
      <c r="C111" s="4"/>
      <c r="D111" s="20"/>
      <c r="E111" s="4"/>
      <c r="F111" s="20"/>
      <c r="G111" s="9">
        <f t="shared" si="1"/>
        <v>0</v>
      </c>
      <c r="H111" s="14"/>
    </row>
    <row r="112" spans="1:8" ht="12.75">
      <c r="A112" s="239" t="s">
        <v>79</v>
      </c>
      <c r="B112" s="20"/>
      <c r="C112" s="15"/>
      <c r="D112" s="21"/>
      <c r="E112" s="4"/>
      <c r="F112" s="20"/>
      <c r="G112" s="9">
        <f t="shared" si="1"/>
        <v>0</v>
      </c>
      <c r="H112" s="14"/>
    </row>
    <row r="113" spans="1:8" ht="12.75">
      <c r="A113" s="67" t="s">
        <v>80</v>
      </c>
      <c r="B113" s="20"/>
      <c r="C113" s="4"/>
      <c r="D113" s="20"/>
      <c r="E113" s="4"/>
      <c r="F113" s="20"/>
      <c r="G113" s="9">
        <f t="shared" si="1"/>
        <v>0</v>
      </c>
      <c r="H113" s="14"/>
    </row>
    <row r="114" spans="1:8" ht="12.75">
      <c r="A114" s="67" t="s">
        <v>81</v>
      </c>
      <c r="B114" s="20"/>
      <c r="C114" s="4"/>
      <c r="D114" s="20"/>
      <c r="E114" s="4"/>
      <c r="F114" s="20"/>
      <c r="G114" s="9">
        <f t="shared" si="1"/>
        <v>0</v>
      </c>
      <c r="H114" s="14"/>
    </row>
    <row r="115" spans="1:8" ht="12.75">
      <c r="A115" s="67" t="s">
        <v>82</v>
      </c>
      <c r="B115" s="20"/>
      <c r="C115" s="4"/>
      <c r="D115" s="20"/>
      <c r="E115" s="4"/>
      <c r="F115" s="20"/>
      <c r="G115" s="9">
        <f t="shared" si="1"/>
        <v>0</v>
      </c>
      <c r="H115" s="14"/>
    </row>
    <row r="116" spans="1:8" ht="12.75">
      <c r="A116" s="67" t="s">
        <v>83</v>
      </c>
      <c r="B116" s="20"/>
      <c r="C116" s="4"/>
      <c r="D116" s="20"/>
      <c r="E116" s="4"/>
      <c r="F116" s="20"/>
      <c r="G116" s="9">
        <f t="shared" si="1"/>
        <v>0</v>
      </c>
      <c r="H116" s="14"/>
    </row>
    <row r="117" spans="1:8" ht="12.75">
      <c r="A117" s="67" t="s">
        <v>84</v>
      </c>
      <c r="B117" s="20"/>
      <c r="C117" s="4"/>
      <c r="D117" s="20"/>
      <c r="E117" s="4"/>
      <c r="F117" s="20"/>
      <c r="G117" s="9">
        <f t="shared" si="1"/>
        <v>0</v>
      </c>
      <c r="H117" s="14"/>
    </row>
    <row r="118" spans="1:8" ht="12.75">
      <c r="A118" s="67" t="s">
        <v>85</v>
      </c>
      <c r="B118" s="20"/>
      <c r="C118" s="4"/>
      <c r="D118" s="20"/>
      <c r="E118" s="4"/>
      <c r="F118" s="20"/>
      <c r="G118" s="9">
        <f t="shared" si="1"/>
        <v>0</v>
      </c>
      <c r="H118" s="14"/>
    </row>
    <row r="119" spans="1:8" ht="12.75">
      <c r="A119" s="67" t="s">
        <v>86</v>
      </c>
      <c r="B119" s="20"/>
      <c r="C119" s="4"/>
      <c r="D119" s="20"/>
      <c r="E119" s="4"/>
      <c r="F119" s="20"/>
      <c r="G119" s="9">
        <f t="shared" si="1"/>
        <v>0</v>
      </c>
      <c r="H119" s="14"/>
    </row>
    <row r="120" spans="1:8" ht="12.75">
      <c r="A120" s="67" t="s">
        <v>87</v>
      </c>
      <c r="B120" s="20"/>
      <c r="C120" s="4"/>
      <c r="D120" s="20"/>
      <c r="E120" s="4"/>
      <c r="F120" s="20"/>
      <c r="G120" s="9">
        <f t="shared" si="1"/>
        <v>0</v>
      </c>
      <c r="H120" s="14"/>
    </row>
    <row r="121" spans="1:8" ht="12.75">
      <c r="A121" s="67" t="s">
        <v>88</v>
      </c>
      <c r="B121" s="20"/>
      <c r="C121" s="4"/>
      <c r="D121" s="20"/>
      <c r="E121" s="4"/>
      <c r="F121" s="20"/>
      <c r="G121" s="9">
        <f t="shared" si="1"/>
        <v>0</v>
      </c>
      <c r="H121" s="14"/>
    </row>
    <row r="122" spans="1:8" ht="12.75">
      <c r="A122" s="67" t="s">
        <v>89</v>
      </c>
      <c r="B122" s="20"/>
      <c r="C122" s="4"/>
      <c r="D122" s="20"/>
      <c r="E122" s="4"/>
      <c r="F122" s="20"/>
      <c r="G122" s="9">
        <f t="shared" si="1"/>
        <v>0</v>
      </c>
      <c r="H122" s="14"/>
    </row>
    <row r="123" spans="1:8" ht="12.75">
      <c r="A123" s="67" t="s">
        <v>90</v>
      </c>
      <c r="B123" s="20"/>
      <c r="C123" s="4"/>
      <c r="D123" s="20"/>
      <c r="E123" s="4"/>
      <c r="F123" s="20"/>
      <c r="G123" s="9">
        <f t="shared" si="1"/>
        <v>0</v>
      </c>
      <c r="H123" s="14"/>
    </row>
    <row r="124" spans="1:8" ht="12.75">
      <c r="A124" s="67" t="s">
        <v>91</v>
      </c>
      <c r="B124" s="20"/>
      <c r="C124" s="4"/>
      <c r="D124" s="20"/>
      <c r="E124" s="4"/>
      <c r="F124" s="20"/>
      <c r="G124" s="9">
        <f t="shared" si="1"/>
        <v>0</v>
      </c>
      <c r="H124" s="14"/>
    </row>
    <row r="125" spans="1:8" ht="12.75">
      <c r="A125" s="67" t="s">
        <v>92</v>
      </c>
      <c r="B125" s="20"/>
      <c r="C125" s="4"/>
      <c r="D125" s="20"/>
      <c r="E125" s="4"/>
      <c r="F125" s="20"/>
      <c r="G125" s="9">
        <f t="shared" si="1"/>
        <v>0</v>
      </c>
      <c r="H125" s="14"/>
    </row>
    <row r="126" spans="1:8" ht="13.5" thickBot="1">
      <c r="A126" s="77" t="s">
        <v>93</v>
      </c>
      <c r="B126" s="25"/>
      <c r="C126" s="26"/>
      <c r="D126" s="25"/>
      <c r="E126" s="26"/>
      <c r="F126" s="25"/>
      <c r="G126" s="27">
        <f t="shared" si="1"/>
        <v>0</v>
      </c>
      <c r="H126" s="14"/>
    </row>
    <row r="127" spans="1:7" ht="12.75">
      <c r="A127" s="42" t="s">
        <v>347</v>
      </c>
      <c r="B127" s="68">
        <f>60-COUNTBLANK(B67:B126)</f>
        <v>0</v>
      </c>
      <c r="C127" s="68">
        <f>60-COUNTBLANK(C67:C126)</f>
        <v>0</v>
      </c>
      <c r="D127" s="68">
        <f>60-COUNTBLANK(D67:D126)</f>
        <v>0</v>
      </c>
      <c r="E127" s="68">
        <f>60-COUNTBLANK(E67:E126)</f>
        <v>0</v>
      </c>
      <c r="F127" s="68">
        <f>60-COUNTBLANK(F67:F126)</f>
        <v>0</v>
      </c>
      <c r="G127" s="36">
        <f>SUM(G67:G126)</f>
        <v>0</v>
      </c>
    </row>
    <row r="131" spans="1:7" ht="12.75">
      <c r="A131" s="60" t="s">
        <v>348</v>
      </c>
      <c r="B131" s="61"/>
      <c r="C131" s="61"/>
      <c r="D131" s="61"/>
      <c r="E131" s="61"/>
      <c r="F131" s="61"/>
      <c r="G131" s="72"/>
    </row>
    <row r="132" spans="1:7" ht="13.5" thickBot="1">
      <c r="A132" s="64" t="s">
        <v>320</v>
      </c>
      <c r="B132" s="65" t="s">
        <v>2</v>
      </c>
      <c r="C132" s="64" t="s">
        <v>3</v>
      </c>
      <c r="D132" s="65" t="s">
        <v>6</v>
      </c>
      <c r="E132" s="64" t="s">
        <v>4</v>
      </c>
      <c r="F132" s="65" t="s">
        <v>5</v>
      </c>
      <c r="G132" s="75" t="s">
        <v>341</v>
      </c>
    </row>
    <row r="133" spans="1:7" ht="13.5" thickTop="1">
      <c r="A133" s="148" t="s">
        <v>217</v>
      </c>
      <c r="B133" s="4"/>
      <c r="C133" s="20"/>
      <c r="D133" s="4"/>
      <c r="E133" s="20"/>
      <c r="F133" s="4"/>
      <c r="G133" s="20" t="str">
        <f>IF(A133=A132,"f","*")</f>
        <v>*</v>
      </c>
    </row>
    <row r="134" spans="1:7" ht="12.75">
      <c r="A134" s="148" t="s">
        <v>218</v>
      </c>
      <c r="B134" s="4"/>
      <c r="C134" s="20"/>
      <c r="D134" s="4"/>
      <c r="E134" s="20"/>
      <c r="F134" s="4"/>
      <c r="G134" s="20" t="str">
        <f>IF(A134=A133,"f","*")</f>
        <v>*</v>
      </c>
    </row>
    <row r="135" spans="1:7" ht="12.75">
      <c r="A135" s="241" t="s">
        <v>219</v>
      </c>
      <c r="B135" s="4"/>
      <c r="C135" s="20"/>
      <c r="D135" s="4"/>
      <c r="E135" s="20"/>
      <c r="F135" s="15"/>
      <c r="G135" s="20" t="str">
        <f aca="true" t="shared" si="2" ref="G135:G156">IF(A135=A134,"f","*")</f>
        <v>*</v>
      </c>
    </row>
    <row r="136" spans="1:7" ht="12.75">
      <c r="A136" s="241" t="s">
        <v>220</v>
      </c>
      <c r="B136" s="4"/>
      <c r="C136" s="20"/>
      <c r="D136" s="15"/>
      <c r="E136" s="20"/>
      <c r="F136" s="4"/>
      <c r="G136" s="20" t="str">
        <f t="shared" si="2"/>
        <v>*</v>
      </c>
    </row>
    <row r="137" spans="1:7" ht="12.75">
      <c r="A137" s="241" t="s">
        <v>223</v>
      </c>
      <c r="B137" s="4"/>
      <c r="C137" s="20"/>
      <c r="D137" s="4"/>
      <c r="E137" s="21"/>
      <c r="F137" s="4"/>
      <c r="G137" s="20" t="str">
        <f t="shared" si="2"/>
        <v>*</v>
      </c>
    </row>
    <row r="138" spans="1:7" ht="12.75">
      <c r="A138" s="241" t="s">
        <v>224</v>
      </c>
      <c r="B138" s="4"/>
      <c r="C138" s="20"/>
      <c r="D138" s="15"/>
      <c r="E138" s="20"/>
      <c r="F138" s="4"/>
      <c r="G138" s="20" t="str">
        <f t="shared" si="2"/>
        <v>*</v>
      </c>
    </row>
    <row r="139" spans="1:7" ht="12.75">
      <c r="A139" s="148" t="s">
        <v>117</v>
      </c>
      <c r="B139" s="4"/>
      <c r="C139" s="20"/>
      <c r="D139" s="4"/>
      <c r="E139" s="20"/>
      <c r="F139" s="4"/>
      <c r="G139" s="20" t="str">
        <f t="shared" si="2"/>
        <v>*</v>
      </c>
    </row>
    <row r="140" spans="1:7" ht="12.75">
      <c r="A140" s="148" t="s">
        <v>118</v>
      </c>
      <c r="B140" s="4"/>
      <c r="C140" s="20"/>
      <c r="D140" s="4"/>
      <c r="E140" s="20"/>
      <c r="F140" s="4"/>
      <c r="G140" s="20" t="str">
        <f t="shared" si="2"/>
        <v>*</v>
      </c>
    </row>
    <row r="141" spans="1:7" ht="12.75">
      <c r="A141" s="148" t="s">
        <v>158</v>
      </c>
      <c r="B141" s="4"/>
      <c r="C141" s="20"/>
      <c r="D141" s="4"/>
      <c r="E141" s="20"/>
      <c r="F141" s="4"/>
      <c r="G141" s="20" t="str">
        <f t="shared" si="2"/>
        <v>*</v>
      </c>
    </row>
    <row r="142" spans="1:7" ht="12.75">
      <c r="A142" s="148" t="s">
        <v>159</v>
      </c>
      <c r="B142" s="4"/>
      <c r="C142" s="20"/>
      <c r="D142" s="4"/>
      <c r="E142" s="20"/>
      <c r="F142" s="4"/>
      <c r="G142" s="20" t="str">
        <f t="shared" si="2"/>
        <v>*</v>
      </c>
    </row>
    <row r="143" spans="1:7" ht="12.75">
      <c r="A143" s="148" t="s">
        <v>177</v>
      </c>
      <c r="B143" s="4"/>
      <c r="C143" s="20"/>
      <c r="D143" s="4"/>
      <c r="E143" s="20"/>
      <c r="F143" s="4"/>
      <c r="G143" s="20" t="str">
        <f t="shared" si="2"/>
        <v>*</v>
      </c>
    </row>
    <row r="144" spans="1:7" ht="12.75">
      <c r="A144" s="148" t="s">
        <v>178</v>
      </c>
      <c r="B144" s="4"/>
      <c r="C144" s="20"/>
      <c r="D144" s="4"/>
      <c r="E144" s="20"/>
      <c r="F144" s="4"/>
      <c r="G144" s="20" t="str">
        <f t="shared" si="2"/>
        <v>*</v>
      </c>
    </row>
    <row r="145" spans="1:7" ht="12.75">
      <c r="A145" s="148" t="s">
        <v>119</v>
      </c>
      <c r="B145" s="4"/>
      <c r="C145" s="20"/>
      <c r="D145" s="4"/>
      <c r="E145" s="20"/>
      <c r="F145" s="4"/>
      <c r="G145" s="20" t="str">
        <f t="shared" si="2"/>
        <v>*</v>
      </c>
    </row>
    <row r="146" spans="1:7" ht="12.75">
      <c r="A146" s="148" t="s">
        <v>120</v>
      </c>
      <c r="B146" s="4"/>
      <c r="C146" s="20"/>
      <c r="D146" s="4"/>
      <c r="E146" s="20"/>
      <c r="F146" s="4"/>
      <c r="G146" s="20" t="str">
        <f t="shared" si="2"/>
        <v>*</v>
      </c>
    </row>
    <row r="147" spans="1:7" ht="12.75">
      <c r="A147" s="148" t="s">
        <v>137</v>
      </c>
      <c r="B147" s="4"/>
      <c r="C147" s="20"/>
      <c r="D147" s="4"/>
      <c r="E147" s="20"/>
      <c r="F147" s="4"/>
      <c r="G147" s="20" t="str">
        <f t="shared" si="2"/>
        <v>*</v>
      </c>
    </row>
    <row r="148" spans="1:7" ht="12.75">
      <c r="A148" s="148" t="s">
        <v>138</v>
      </c>
      <c r="B148" s="4"/>
      <c r="C148" s="20"/>
      <c r="D148" s="4"/>
      <c r="E148" s="20"/>
      <c r="F148" s="4"/>
      <c r="G148" s="20" t="str">
        <f t="shared" si="2"/>
        <v>*</v>
      </c>
    </row>
    <row r="149" spans="1:7" ht="12.75">
      <c r="A149" s="148" t="s">
        <v>179</v>
      </c>
      <c r="B149" s="4"/>
      <c r="C149" s="20"/>
      <c r="D149" s="4"/>
      <c r="E149" s="20"/>
      <c r="F149" s="4"/>
      <c r="G149" s="20" t="str">
        <f t="shared" si="2"/>
        <v>*</v>
      </c>
    </row>
    <row r="150" spans="1:7" ht="12.75">
      <c r="A150" s="148" t="s">
        <v>180</v>
      </c>
      <c r="B150" s="4"/>
      <c r="C150" s="20"/>
      <c r="D150" s="4"/>
      <c r="E150" s="20"/>
      <c r="F150" s="4"/>
      <c r="G150" s="20" t="str">
        <f t="shared" si="2"/>
        <v>*</v>
      </c>
    </row>
    <row r="151" spans="1:7" ht="12.75">
      <c r="A151" s="148" t="s">
        <v>122</v>
      </c>
      <c r="B151" s="4"/>
      <c r="C151" s="20"/>
      <c r="D151" s="4"/>
      <c r="E151" s="20"/>
      <c r="F151" s="4"/>
      <c r="G151" s="20" t="str">
        <f t="shared" si="2"/>
        <v>*</v>
      </c>
    </row>
    <row r="152" spans="1:7" ht="12.75">
      <c r="A152" s="148" t="s">
        <v>121</v>
      </c>
      <c r="B152" s="4"/>
      <c r="C152" s="20"/>
      <c r="D152" s="4"/>
      <c r="E152" s="20"/>
      <c r="F152" s="4"/>
      <c r="G152" s="20" t="str">
        <f t="shared" si="2"/>
        <v>*</v>
      </c>
    </row>
    <row r="153" spans="1:7" ht="12.75">
      <c r="A153" s="148" t="s">
        <v>139</v>
      </c>
      <c r="B153" s="4"/>
      <c r="C153" s="20"/>
      <c r="D153" s="4"/>
      <c r="E153" s="20"/>
      <c r="F153" s="4"/>
      <c r="G153" s="20" t="str">
        <f t="shared" si="2"/>
        <v>*</v>
      </c>
    </row>
    <row r="154" spans="1:7" ht="12.75">
      <c r="A154" s="148" t="s">
        <v>140</v>
      </c>
      <c r="B154" s="4"/>
      <c r="C154" s="20"/>
      <c r="D154" s="4"/>
      <c r="E154" s="20"/>
      <c r="F154" s="4"/>
      <c r="G154" s="20" t="str">
        <f t="shared" si="2"/>
        <v>*</v>
      </c>
    </row>
    <row r="155" spans="1:7" ht="12.75">
      <c r="A155" s="148" t="s">
        <v>160</v>
      </c>
      <c r="B155" s="4"/>
      <c r="C155" s="20"/>
      <c r="D155" s="4"/>
      <c r="E155" s="20"/>
      <c r="F155" s="4"/>
      <c r="G155" s="20" t="str">
        <f t="shared" si="2"/>
        <v>*</v>
      </c>
    </row>
    <row r="156" spans="1:7" ht="12.75">
      <c r="A156" s="242" t="s">
        <v>161</v>
      </c>
      <c r="B156" s="18"/>
      <c r="C156" s="22"/>
      <c r="D156" s="18"/>
      <c r="E156" s="22"/>
      <c r="F156" s="18"/>
      <c r="G156" s="22" t="str">
        <f t="shared" si="2"/>
        <v>*</v>
      </c>
    </row>
    <row r="157" ht="12.75">
      <c r="G157" s="14"/>
    </row>
    <row r="158" spans="1:7" ht="13.5" thickBot="1">
      <c r="A158" s="64" t="s">
        <v>320</v>
      </c>
      <c r="B158" s="65" t="s">
        <v>2</v>
      </c>
      <c r="C158" s="64" t="s">
        <v>3</v>
      </c>
      <c r="D158" s="65" t="s">
        <v>6</v>
      </c>
      <c r="E158" s="64" t="s">
        <v>4</v>
      </c>
      <c r="F158" s="65" t="s">
        <v>5</v>
      </c>
      <c r="G158" s="75" t="s">
        <v>341</v>
      </c>
    </row>
    <row r="159" spans="1:7" ht="13.5" thickTop="1">
      <c r="A159" s="148" t="s">
        <v>141</v>
      </c>
      <c r="B159" s="4"/>
      <c r="C159" s="20"/>
      <c r="D159" s="4"/>
      <c r="E159" s="20"/>
      <c r="F159" s="4"/>
      <c r="G159" s="20" t="str">
        <f aca="true" t="shared" si="3" ref="G159:G182">IF(A159=A158,"f","*")</f>
        <v>*</v>
      </c>
    </row>
    <row r="160" spans="1:7" ht="12.75">
      <c r="A160" s="148" t="s">
        <v>216</v>
      </c>
      <c r="B160" s="4"/>
      <c r="C160" s="20"/>
      <c r="D160" s="4"/>
      <c r="E160" s="20"/>
      <c r="F160" s="4"/>
      <c r="G160" s="20" t="str">
        <f t="shared" si="3"/>
        <v>*</v>
      </c>
    </row>
    <row r="161" spans="1:7" ht="12.75">
      <c r="A161" s="241" t="s">
        <v>162</v>
      </c>
      <c r="B161" s="4"/>
      <c r="C161" s="20"/>
      <c r="D161" s="4"/>
      <c r="E161" s="20"/>
      <c r="F161" s="15"/>
      <c r="G161" s="20" t="str">
        <f t="shared" si="3"/>
        <v>*</v>
      </c>
    </row>
    <row r="162" spans="1:7" ht="12.75">
      <c r="A162" s="241" t="s">
        <v>163</v>
      </c>
      <c r="B162" s="4"/>
      <c r="C162" s="20"/>
      <c r="D162" s="15"/>
      <c r="E162" s="20"/>
      <c r="F162" s="4"/>
      <c r="G162" s="20" t="str">
        <f t="shared" si="3"/>
        <v>*</v>
      </c>
    </row>
    <row r="163" spans="1:7" ht="12.75">
      <c r="A163" s="241" t="s">
        <v>181</v>
      </c>
      <c r="B163" s="4"/>
      <c r="C163" s="20"/>
      <c r="D163" s="4"/>
      <c r="E163" s="21"/>
      <c r="F163" s="4"/>
      <c r="G163" s="20" t="str">
        <f t="shared" si="3"/>
        <v>*</v>
      </c>
    </row>
    <row r="164" spans="1:7" ht="12.75">
      <c r="A164" s="241" t="s">
        <v>182</v>
      </c>
      <c r="B164" s="4"/>
      <c r="C164" s="20"/>
      <c r="D164" s="15"/>
      <c r="E164" s="20"/>
      <c r="F164" s="4"/>
      <c r="G164" s="20" t="str">
        <f t="shared" si="3"/>
        <v>*</v>
      </c>
    </row>
    <row r="165" spans="1:7" ht="12.75">
      <c r="A165" s="148" t="s">
        <v>94</v>
      </c>
      <c r="B165" s="4"/>
      <c r="C165" s="20"/>
      <c r="D165" s="4"/>
      <c r="E165" s="20"/>
      <c r="F165" s="4"/>
      <c r="G165" s="20" t="str">
        <f t="shared" si="3"/>
        <v>*</v>
      </c>
    </row>
    <row r="166" spans="1:7" ht="12.75">
      <c r="A166" s="148" t="s">
        <v>215</v>
      </c>
      <c r="B166" s="4"/>
      <c r="C166" s="20"/>
      <c r="D166" s="4"/>
      <c r="E166" s="20"/>
      <c r="F166" s="4"/>
      <c r="G166" s="20" t="str">
        <f t="shared" si="3"/>
        <v>*</v>
      </c>
    </row>
    <row r="167" spans="1:7" ht="12.75">
      <c r="A167" s="148" t="s">
        <v>164</v>
      </c>
      <c r="B167" s="4"/>
      <c r="C167" s="20"/>
      <c r="D167" s="4"/>
      <c r="E167" s="20"/>
      <c r="F167" s="4"/>
      <c r="G167" s="20" t="str">
        <f t="shared" si="3"/>
        <v>*</v>
      </c>
    </row>
    <row r="168" spans="1:7" ht="12.75">
      <c r="A168" s="148" t="s">
        <v>165</v>
      </c>
      <c r="B168" s="4"/>
      <c r="C168" s="20"/>
      <c r="D168" s="4"/>
      <c r="E168" s="20"/>
      <c r="F168" s="4"/>
      <c r="G168" s="20" t="str">
        <f t="shared" si="3"/>
        <v>*</v>
      </c>
    </row>
    <row r="169" spans="1:7" ht="12.75">
      <c r="A169" s="148" t="s">
        <v>183</v>
      </c>
      <c r="B169" s="4"/>
      <c r="C169" s="20"/>
      <c r="D169" s="4"/>
      <c r="E169" s="20"/>
      <c r="F169" s="4"/>
      <c r="G169" s="20" t="str">
        <f t="shared" si="3"/>
        <v>*</v>
      </c>
    </row>
    <row r="170" spans="1:7" ht="12.75">
      <c r="A170" s="148" t="s">
        <v>184</v>
      </c>
      <c r="B170" s="4"/>
      <c r="C170" s="20"/>
      <c r="D170" s="4"/>
      <c r="E170" s="20"/>
      <c r="F170" s="4"/>
      <c r="G170" s="20" t="str">
        <f t="shared" si="3"/>
        <v>*</v>
      </c>
    </row>
    <row r="171" spans="1:7" ht="12.75">
      <c r="A171" s="148" t="s">
        <v>95</v>
      </c>
      <c r="B171" s="4"/>
      <c r="C171" s="20"/>
      <c r="D171" s="4"/>
      <c r="E171" s="20"/>
      <c r="F171" s="4"/>
      <c r="G171" s="20" t="str">
        <f t="shared" si="3"/>
        <v>*</v>
      </c>
    </row>
    <row r="172" spans="1:7" ht="12.75">
      <c r="A172" s="148" t="s">
        <v>96</v>
      </c>
      <c r="B172" s="4"/>
      <c r="C172" s="20"/>
      <c r="D172" s="4"/>
      <c r="E172" s="20"/>
      <c r="F172" s="4"/>
      <c r="G172" s="20" t="str">
        <f t="shared" si="3"/>
        <v>*</v>
      </c>
    </row>
    <row r="173" spans="1:7" ht="12.75">
      <c r="A173" s="148" t="s">
        <v>142</v>
      </c>
      <c r="B173" s="4"/>
      <c r="C173" s="20"/>
      <c r="D173" s="4"/>
      <c r="E173" s="20"/>
      <c r="F173" s="4"/>
      <c r="G173" s="20" t="str">
        <f t="shared" si="3"/>
        <v>*</v>
      </c>
    </row>
    <row r="174" spans="1:7" ht="12.75">
      <c r="A174" s="148" t="s">
        <v>143</v>
      </c>
      <c r="B174" s="4"/>
      <c r="C174" s="20"/>
      <c r="D174" s="4"/>
      <c r="E174" s="20"/>
      <c r="F174" s="4"/>
      <c r="G174" s="20" t="str">
        <f t="shared" si="3"/>
        <v>*</v>
      </c>
    </row>
    <row r="175" spans="1:7" ht="12.75">
      <c r="A175" s="148" t="s">
        <v>186</v>
      </c>
      <c r="B175" s="4"/>
      <c r="C175" s="20"/>
      <c r="D175" s="4"/>
      <c r="E175" s="20"/>
      <c r="F175" s="4"/>
      <c r="G175" s="20" t="str">
        <f t="shared" si="3"/>
        <v>*</v>
      </c>
    </row>
    <row r="176" spans="1:7" ht="12.75">
      <c r="A176" s="148" t="s">
        <v>185</v>
      </c>
      <c r="B176" s="4"/>
      <c r="C176" s="20"/>
      <c r="D176" s="4"/>
      <c r="E176" s="20"/>
      <c r="F176" s="4"/>
      <c r="G176" s="20" t="str">
        <f t="shared" si="3"/>
        <v>*</v>
      </c>
    </row>
    <row r="177" spans="1:7" ht="12.75">
      <c r="A177" s="148" t="s">
        <v>97</v>
      </c>
      <c r="B177" s="4"/>
      <c r="C177" s="20"/>
      <c r="D177" s="4"/>
      <c r="E177" s="20"/>
      <c r="F177" s="4"/>
      <c r="G177" s="20" t="str">
        <f t="shared" si="3"/>
        <v>*</v>
      </c>
    </row>
    <row r="178" spans="1:7" ht="12.75">
      <c r="A178" s="148" t="s">
        <v>98</v>
      </c>
      <c r="B178" s="4"/>
      <c r="C178" s="20"/>
      <c r="D178" s="4"/>
      <c r="E178" s="20"/>
      <c r="F178" s="4"/>
      <c r="G178" s="20" t="str">
        <f t="shared" si="3"/>
        <v>*</v>
      </c>
    </row>
    <row r="179" spans="1:7" ht="12.75">
      <c r="A179" s="148" t="s">
        <v>144</v>
      </c>
      <c r="B179" s="4"/>
      <c r="C179" s="20"/>
      <c r="D179" s="4"/>
      <c r="E179" s="20"/>
      <c r="F179" s="4"/>
      <c r="G179" s="20" t="str">
        <f t="shared" si="3"/>
        <v>*</v>
      </c>
    </row>
    <row r="180" spans="1:7" ht="12.75">
      <c r="A180" s="148" t="s">
        <v>145</v>
      </c>
      <c r="B180" s="4"/>
      <c r="C180" s="20"/>
      <c r="D180" s="4"/>
      <c r="E180" s="20"/>
      <c r="F180" s="4"/>
      <c r="G180" s="20" t="str">
        <f t="shared" si="3"/>
        <v>*</v>
      </c>
    </row>
    <row r="181" spans="1:7" ht="12.75">
      <c r="A181" s="148" t="s">
        <v>166</v>
      </c>
      <c r="B181" s="4"/>
      <c r="C181" s="20"/>
      <c r="D181" s="4"/>
      <c r="E181" s="20"/>
      <c r="F181" s="4"/>
      <c r="G181" s="20" t="str">
        <f t="shared" si="3"/>
        <v>*</v>
      </c>
    </row>
    <row r="182" spans="1:7" ht="12.75">
      <c r="A182" s="242" t="s">
        <v>167</v>
      </c>
      <c r="B182" s="18"/>
      <c r="C182" s="22"/>
      <c r="D182" s="18"/>
      <c r="E182" s="22"/>
      <c r="F182" s="18"/>
      <c r="G182" s="22" t="str">
        <f t="shared" si="3"/>
        <v>*</v>
      </c>
    </row>
    <row r="183" ht="12.75">
      <c r="G183" s="14"/>
    </row>
    <row r="184" spans="1:7" ht="13.5" thickBot="1">
      <c r="A184" s="64" t="s">
        <v>320</v>
      </c>
      <c r="B184" s="65" t="s">
        <v>2</v>
      </c>
      <c r="C184" s="64" t="s">
        <v>3</v>
      </c>
      <c r="D184" s="65" t="s">
        <v>6</v>
      </c>
      <c r="E184" s="64" t="s">
        <v>4</v>
      </c>
      <c r="F184" s="65" t="s">
        <v>5</v>
      </c>
      <c r="G184" s="59" t="s">
        <v>341</v>
      </c>
    </row>
    <row r="185" spans="1:7" ht="13.5" thickTop="1">
      <c r="A185" s="148" t="s">
        <v>123</v>
      </c>
      <c r="B185" s="4"/>
      <c r="C185" s="20"/>
      <c r="D185" s="4"/>
      <c r="E185" s="20"/>
      <c r="F185" s="4"/>
      <c r="G185" s="20" t="str">
        <f aca="true" t="shared" si="4" ref="G185:G208">IF(A185=A184,"f","*")</f>
        <v>*</v>
      </c>
    </row>
    <row r="186" spans="1:7" ht="12.75">
      <c r="A186" s="148" t="s">
        <v>124</v>
      </c>
      <c r="B186" s="4"/>
      <c r="C186" s="20"/>
      <c r="D186" s="4"/>
      <c r="E186" s="20"/>
      <c r="F186" s="4"/>
      <c r="G186" s="20" t="str">
        <f t="shared" si="4"/>
        <v>*</v>
      </c>
    </row>
    <row r="187" spans="1:7" ht="12.75">
      <c r="A187" s="241" t="s">
        <v>168</v>
      </c>
      <c r="B187" s="4"/>
      <c r="C187" s="20"/>
      <c r="D187" s="4"/>
      <c r="E187" s="20"/>
      <c r="F187" s="15"/>
      <c r="G187" s="20" t="str">
        <f t="shared" si="4"/>
        <v>*</v>
      </c>
    </row>
    <row r="188" spans="1:7" ht="12.75">
      <c r="A188" s="241" t="s">
        <v>169</v>
      </c>
      <c r="B188" s="4"/>
      <c r="C188" s="20"/>
      <c r="D188" s="15"/>
      <c r="E188" s="20"/>
      <c r="F188" s="4"/>
      <c r="G188" s="20" t="str">
        <f t="shared" si="4"/>
        <v>*</v>
      </c>
    </row>
    <row r="189" spans="1:7" ht="12.75">
      <c r="A189" s="241" t="s">
        <v>187</v>
      </c>
      <c r="B189" s="4"/>
      <c r="C189" s="20"/>
      <c r="D189" s="4"/>
      <c r="E189" s="21"/>
      <c r="F189" s="4"/>
      <c r="G189" s="20" t="str">
        <f t="shared" si="4"/>
        <v>*</v>
      </c>
    </row>
    <row r="190" spans="1:7" ht="12.75">
      <c r="A190" s="241" t="s">
        <v>188</v>
      </c>
      <c r="B190" s="4"/>
      <c r="C190" s="20"/>
      <c r="D190" s="15"/>
      <c r="E190" s="20"/>
      <c r="F190" s="4"/>
      <c r="G190" s="20" t="str">
        <f t="shared" si="4"/>
        <v>*</v>
      </c>
    </row>
    <row r="191" spans="1:7" ht="12.75">
      <c r="A191" s="148" t="s">
        <v>99</v>
      </c>
      <c r="B191" s="4"/>
      <c r="C191" s="20"/>
      <c r="D191" s="4"/>
      <c r="E191" s="20"/>
      <c r="F191" s="4"/>
      <c r="G191" s="20" t="str">
        <f t="shared" si="4"/>
        <v>*</v>
      </c>
    </row>
    <row r="192" spans="1:7" ht="12.75">
      <c r="A192" s="148" t="s">
        <v>100</v>
      </c>
      <c r="B192" s="4"/>
      <c r="C192" s="20"/>
      <c r="D192" s="4"/>
      <c r="E192" s="20"/>
      <c r="F192" s="4"/>
      <c r="G192" s="20" t="str">
        <f t="shared" si="4"/>
        <v>*</v>
      </c>
    </row>
    <row r="193" spans="1:7" ht="12.75">
      <c r="A193" s="148" t="s">
        <v>170</v>
      </c>
      <c r="B193" s="4"/>
      <c r="C193" s="20"/>
      <c r="D193" s="4"/>
      <c r="E193" s="20"/>
      <c r="F193" s="4"/>
      <c r="G193" s="20" t="str">
        <f t="shared" si="4"/>
        <v>*</v>
      </c>
    </row>
    <row r="194" spans="1:7" ht="12.75">
      <c r="A194" s="148" t="s">
        <v>171</v>
      </c>
      <c r="B194" s="4"/>
      <c r="C194" s="20"/>
      <c r="D194" s="4"/>
      <c r="E194" s="20"/>
      <c r="F194" s="4"/>
      <c r="G194" s="20" t="str">
        <f t="shared" si="4"/>
        <v>*</v>
      </c>
    </row>
    <row r="195" spans="1:7" ht="12.75">
      <c r="A195" s="148" t="s">
        <v>189</v>
      </c>
      <c r="B195" s="4"/>
      <c r="C195" s="20"/>
      <c r="D195" s="4"/>
      <c r="E195" s="20"/>
      <c r="F195" s="4"/>
      <c r="G195" s="20" t="str">
        <f t="shared" si="4"/>
        <v>*</v>
      </c>
    </row>
    <row r="196" spans="1:7" ht="12.75">
      <c r="A196" s="148" t="s">
        <v>190</v>
      </c>
      <c r="B196" s="4"/>
      <c r="C196" s="20"/>
      <c r="D196" s="4"/>
      <c r="E196" s="20"/>
      <c r="F196" s="4"/>
      <c r="G196" s="20" t="str">
        <f t="shared" si="4"/>
        <v>*</v>
      </c>
    </row>
    <row r="197" spans="1:7" ht="12.75">
      <c r="A197" s="148" t="s">
        <v>101</v>
      </c>
      <c r="B197" s="4"/>
      <c r="C197" s="20"/>
      <c r="D197" s="4"/>
      <c r="E197" s="20"/>
      <c r="F197" s="4"/>
      <c r="G197" s="20" t="str">
        <f t="shared" si="4"/>
        <v>*</v>
      </c>
    </row>
    <row r="198" spans="1:7" ht="12.75">
      <c r="A198" s="148" t="s">
        <v>102</v>
      </c>
      <c r="B198" s="4"/>
      <c r="C198" s="20"/>
      <c r="D198" s="4"/>
      <c r="E198" s="20"/>
      <c r="F198" s="4"/>
      <c r="G198" s="20" t="str">
        <f t="shared" si="4"/>
        <v>*</v>
      </c>
    </row>
    <row r="199" spans="1:7" ht="12.75">
      <c r="A199" s="148" t="s">
        <v>325</v>
      </c>
      <c r="B199" s="4"/>
      <c r="C199" s="20"/>
      <c r="D199" s="4"/>
      <c r="E199" s="20"/>
      <c r="F199" s="4"/>
      <c r="G199" s="20" t="str">
        <f t="shared" si="4"/>
        <v>*</v>
      </c>
    </row>
    <row r="200" spans="1:7" ht="12.75">
      <c r="A200" s="148" t="s">
        <v>326</v>
      </c>
      <c r="B200" s="4"/>
      <c r="C200" s="20"/>
      <c r="D200" s="4"/>
      <c r="E200" s="20"/>
      <c r="F200" s="4"/>
      <c r="G200" s="20" t="str">
        <f t="shared" si="4"/>
        <v>*</v>
      </c>
    </row>
    <row r="201" spans="1:7" ht="12.75">
      <c r="A201" s="148" t="s">
        <v>172</v>
      </c>
      <c r="B201" s="4"/>
      <c r="C201" s="20"/>
      <c r="D201" s="4"/>
      <c r="E201" s="20"/>
      <c r="F201" s="4"/>
      <c r="G201" s="20" t="str">
        <f t="shared" si="4"/>
        <v>*</v>
      </c>
    </row>
    <row r="202" spans="1:7" ht="12.75">
      <c r="A202" s="148" t="s">
        <v>327</v>
      </c>
      <c r="B202" s="4"/>
      <c r="C202" s="20"/>
      <c r="D202" s="4"/>
      <c r="E202" s="20"/>
      <c r="F202" s="4"/>
      <c r="G202" s="20" t="str">
        <f t="shared" si="4"/>
        <v>*</v>
      </c>
    </row>
    <row r="203" spans="1:7" ht="12.75">
      <c r="A203" s="148" t="s">
        <v>103</v>
      </c>
      <c r="B203" s="4"/>
      <c r="C203" s="20"/>
      <c r="D203" s="4"/>
      <c r="E203" s="20"/>
      <c r="F203" s="4"/>
      <c r="G203" s="20" t="str">
        <f t="shared" si="4"/>
        <v>*</v>
      </c>
    </row>
    <row r="204" spans="1:7" ht="12.75">
      <c r="A204" s="148" t="s">
        <v>104</v>
      </c>
      <c r="B204" s="4"/>
      <c r="C204" s="20"/>
      <c r="D204" s="4"/>
      <c r="E204" s="20"/>
      <c r="F204" s="4"/>
      <c r="G204" s="20" t="str">
        <f t="shared" si="4"/>
        <v>*</v>
      </c>
    </row>
    <row r="205" spans="1:7" ht="12.75">
      <c r="A205" s="148" t="s">
        <v>125</v>
      </c>
      <c r="B205" s="4"/>
      <c r="C205" s="20"/>
      <c r="D205" s="4"/>
      <c r="E205" s="20"/>
      <c r="F205" s="4"/>
      <c r="G205" s="20" t="str">
        <f t="shared" si="4"/>
        <v>*</v>
      </c>
    </row>
    <row r="206" spans="1:7" ht="12.75">
      <c r="A206" s="148" t="s">
        <v>126</v>
      </c>
      <c r="B206" s="4"/>
      <c r="C206" s="20"/>
      <c r="D206" s="4"/>
      <c r="E206" s="20"/>
      <c r="F206" s="4"/>
      <c r="G206" s="20" t="str">
        <f t="shared" si="4"/>
        <v>*</v>
      </c>
    </row>
    <row r="207" spans="1:7" ht="12.75">
      <c r="A207" s="148" t="s">
        <v>221</v>
      </c>
      <c r="B207" s="4"/>
      <c r="C207" s="20"/>
      <c r="D207" s="4"/>
      <c r="E207" s="20"/>
      <c r="F207" s="4"/>
      <c r="G207" s="20" t="str">
        <f t="shared" si="4"/>
        <v>*</v>
      </c>
    </row>
    <row r="208" spans="1:7" ht="12.75">
      <c r="A208" s="242" t="s">
        <v>222</v>
      </c>
      <c r="B208" s="18"/>
      <c r="C208" s="22"/>
      <c r="D208" s="18"/>
      <c r="E208" s="22"/>
      <c r="F208" s="18"/>
      <c r="G208" s="22" t="str">
        <f t="shared" si="4"/>
        <v>*</v>
      </c>
    </row>
    <row r="209" ht="12.75">
      <c r="G209" s="14"/>
    </row>
    <row r="210" spans="1:7" ht="13.5" thickBot="1">
      <c r="A210" s="64" t="s">
        <v>320</v>
      </c>
      <c r="B210" s="65" t="s">
        <v>2</v>
      </c>
      <c r="C210" s="64" t="s">
        <v>3</v>
      </c>
      <c r="D210" s="65" t="s">
        <v>6</v>
      </c>
      <c r="E210" s="64" t="s">
        <v>4</v>
      </c>
      <c r="F210" s="65" t="s">
        <v>5</v>
      </c>
      <c r="G210" s="59" t="s">
        <v>341</v>
      </c>
    </row>
    <row r="211" spans="1:7" ht="13.5" thickTop="1">
      <c r="A211" s="148" t="s">
        <v>127</v>
      </c>
      <c r="B211" s="4"/>
      <c r="C211" s="20"/>
      <c r="D211" s="4"/>
      <c r="E211" s="20"/>
      <c r="F211" s="4"/>
      <c r="G211" s="20" t="str">
        <f aca="true" t="shared" si="5" ref="G211:G234">IF(A211=A210,"f","*")</f>
        <v>*</v>
      </c>
    </row>
    <row r="212" spans="1:7" ht="12.75">
      <c r="A212" s="148" t="s">
        <v>128</v>
      </c>
      <c r="B212" s="4"/>
      <c r="C212" s="20"/>
      <c r="D212" s="4"/>
      <c r="E212" s="20"/>
      <c r="F212" s="4"/>
      <c r="G212" s="20" t="str">
        <f t="shared" si="5"/>
        <v>*</v>
      </c>
    </row>
    <row r="213" spans="1:7" ht="12.75">
      <c r="A213" s="241" t="s">
        <v>146</v>
      </c>
      <c r="B213" s="4"/>
      <c r="C213" s="20"/>
      <c r="D213" s="4"/>
      <c r="E213" s="20"/>
      <c r="F213" s="15"/>
      <c r="G213" s="20" t="str">
        <f t="shared" si="5"/>
        <v>*</v>
      </c>
    </row>
    <row r="214" spans="1:7" ht="12.75">
      <c r="A214" s="241" t="s">
        <v>147</v>
      </c>
      <c r="B214" s="4"/>
      <c r="C214" s="20"/>
      <c r="D214" s="15"/>
      <c r="E214" s="20"/>
      <c r="F214" s="4"/>
      <c r="G214" s="20" t="str">
        <f t="shared" si="5"/>
        <v>*</v>
      </c>
    </row>
    <row r="215" spans="1:7" ht="12.75">
      <c r="A215" s="241" t="s">
        <v>191</v>
      </c>
      <c r="B215" s="4"/>
      <c r="C215" s="20"/>
      <c r="D215" s="4"/>
      <c r="E215" s="21"/>
      <c r="F215" s="4"/>
      <c r="G215" s="20" t="str">
        <f t="shared" si="5"/>
        <v>*</v>
      </c>
    </row>
    <row r="216" spans="1:7" ht="12.75">
      <c r="A216" s="241" t="s">
        <v>192</v>
      </c>
      <c r="B216" s="4"/>
      <c r="C216" s="20"/>
      <c r="D216" s="15"/>
      <c r="E216" s="20"/>
      <c r="F216" s="4"/>
      <c r="G216" s="20" t="str">
        <f t="shared" si="5"/>
        <v>*</v>
      </c>
    </row>
    <row r="217" spans="1:7" ht="12.75">
      <c r="A217" s="148" t="s">
        <v>105</v>
      </c>
      <c r="B217" s="4"/>
      <c r="C217" s="20"/>
      <c r="D217" s="4"/>
      <c r="E217" s="20"/>
      <c r="F217" s="4"/>
      <c r="G217" s="20" t="str">
        <f t="shared" si="5"/>
        <v>*</v>
      </c>
    </row>
    <row r="218" spans="1:7" ht="12.75">
      <c r="A218" s="148" t="s">
        <v>106</v>
      </c>
      <c r="B218" s="4"/>
      <c r="C218" s="20"/>
      <c r="D218" s="4"/>
      <c r="E218" s="20"/>
      <c r="F218" s="4"/>
      <c r="G218" s="20" t="str">
        <f t="shared" si="5"/>
        <v>*</v>
      </c>
    </row>
    <row r="219" spans="1:7" ht="12.75">
      <c r="A219" s="148" t="s">
        <v>148</v>
      </c>
      <c r="B219" s="4"/>
      <c r="C219" s="20"/>
      <c r="D219" s="4"/>
      <c r="E219" s="20"/>
      <c r="F219" s="4"/>
      <c r="G219" s="20" t="str">
        <f t="shared" si="5"/>
        <v>*</v>
      </c>
    </row>
    <row r="220" spans="1:7" ht="12.75">
      <c r="A220" s="148" t="s">
        <v>149</v>
      </c>
      <c r="B220" s="4"/>
      <c r="C220" s="20"/>
      <c r="D220" s="4"/>
      <c r="E220" s="20"/>
      <c r="F220" s="4"/>
      <c r="G220" s="20" t="str">
        <f t="shared" si="5"/>
        <v>*</v>
      </c>
    </row>
    <row r="221" spans="1:7" ht="12.75">
      <c r="A221" s="148" t="s">
        <v>193</v>
      </c>
      <c r="B221" s="4"/>
      <c r="C221" s="20"/>
      <c r="D221" s="4"/>
      <c r="E221" s="20"/>
      <c r="F221" s="4"/>
      <c r="G221" s="20" t="str">
        <f t="shared" si="5"/>
        <v>*</v>
      </c>
    </row>
    <row r="222" spans="1:7" ht="12.75">
      <c r="A222" s="148" t="s">
        <v>194</v>
      </c>
      <c r="B222" s="4"/>
      <c r="C222" s="20"/>
      <c r="D222" s="4"/>
      <c r="E222" s="20"/>
      <c r="F222" s="4"/>
      <c r="G222" s="20" t="str">
        <f t="shared" si="5"/>
        <v>*</v>
      </c>
    </row>
    <row r="223" spans="1:7" ht="12.75">
      <c r="A223" s="148" t="s">
        <v>107</v>
      </c>
      <c r="B223" s="4"/>
      <c r="C223" s="20"/>
      <c r="D223" s="4"/>
      <c r="E223" s="20"/>
      <c r="F223" s="4"/>
      <c r="G223" s="20" t="str">
        <f t="shared" si="5"/>
        <v>*</v>
      </c>
    </row>
    <row r="224" spans="1:7" ht="12.75">
      <c r="A224" s="148" t="s">
        <v>108</v>
      </c>
      <c r="B224" s="4"/>
      <c r="C224" s="20"/>
      <c r="D224" s="4"/>
      <c r="E224" s="20"/>
      <c r="F224" s="4"/>
      <c r="G224" s="20" t="str">
        <f t="shared" si="5"/>
        <v>*</v>
      </c>
    </row>
    <row r="225" spans="1:7" ht="12.75">
      <c r="A225" s="148" t="s">
        <v>332</v>
      </c>
      <c r="B225" s="4"/>
      <c r="C225" s="20"/>
      <c r="D225" s="4"/>
      <c r="E225" s="20"/>
      <c r="F225" s="4"/>
      <c r="G225" s="20" t="str">
        <f t="shared" si="5"/>
        <v>*</v>
      </c>
    </row>
    <row r="226" spans="1:7" ht="12.75">
      <c r="A226" s="148" t="s">
        <v>333</v>
      </c>
      <c r="B226" s="4"/>
      <c r="C226" s="20"/>
      <c r="D226" s="4"/>
      <c r="E226" s="20"/>
      <c r="F226" s="4"/>
      <c r="G226" s="20" t="str">
        <f t="shared" si="5"/>
        <v>*</v>
      </c>
    </row>
    <row r="227" spans="1:7" ht="12.75">
      <c r="A227" s="148" t="s">
        <v>195</v>
      </c>
      <c r="B227" s="4"/>
      <c r="C227" s="20"/>
      <c r="D227" s="4"/>
      <c r="E227" s="20"/>
      <c r="F227" s="4"/>
      <c r="G227" s="20" t="str">
        <f t="shared" si="5"/>
        <v>*</v>
      </c>
    </row>
    <row r="228" spans="1:7" ht="12.75">
      <c r="A228" s="148" t="s">
        <v>196</v>
      </c>
      <c r="B228" s="4"/>
      <c r="C228" s="20"/>
      <c r="D228" s="4"/>
      <c r="E228" s="20"/>
      <c r="F228" s="4"/>
      <c r="G228" s="20" t="str">
        <f t="shared" si="5"/>
        <v>*</v>
      </c>
    </row>
    <row r="229" spans="1:7" ht="12.75">
      <c r="A229" s="148" t="s">
        <v>109</v>
      </c>
      <c r="B229" s="4"/>
      <c r="C229" s="20"/>
      <c r="D229" s="4"/>
      <c r="E229" s="20"/>
      <c r="F229" s="4"/>
      <c r="G229" s="20" t="str">
        <f t="shared" si="5"/>
        <v>*</v>
      </c>
    </row>
    <row r="230" spans="1:7" ht="12.75">
      <c r="A230" s="148" t="s">
        <v>110</v>
      </c>
      <c r="B230" s="4"/>
      <c r="C230" s="20"/>
      <c r="D230" s="4"/>
      <c r="E230" s="20"/>
      <c r="F230" s="4"/>
      <c r="G230" s="20" t="str">
        <f t="shared" si="5"/>
        <v>*</v>
      </c>
    </row>
    <row r="231" spans="1:7" ht="12.75">
      <c r="A231" s="148" t="s">
        <v>129</v>
      </c>
      <c r="B231" s="4"/>
      <c r="C231" s="20"/>
      <c r="D231" s="4"/>
      <c r="E231" s="20"/>
      <c r="F231" s="4"/>
      <c r="G231" s="20" t="str">
        <f t="shared" si="5"/>
        <v>*</v>
      </c>
    </row>
    <row r="232" spans="1:7" ht="12.75">
      <c r="A232" s="148" t="s">
        <v>130</v>
      </c>
      <c r="B232" s="4"/>
      <c r="C232" s="20"/>
      <c r="D232" s="4"/>
      <c r="E232" s="20"/>
      <c r="F232" s="4"/>
      <c r="G232" s="20" t="str">
        <f t="shared" si="5"/>
        <v>*</v>
      </c>
    </row>
    <row r="233" spans="1:7" ht="12.75">
      <c r="A233" s="148" t="s">
        <v>150</v>
      </c>
      <c r="B233" s="4"/>
      <c r="C233" s="20"/>
      <c r="D233" s="4"/>
      <c r="E233" s="20"/>
      <c r="F233" s="4"/>
      <c r="G233" s="20" t="str">
        <f t="shared" si="5"/>
        <v>*</v>
      </c>
    </row>
    <row r="234" spans="1:7" ht="12.75">
      <c r="A234" s="242" t="s">
        <v>151</v>
      </c>
      <c r="B234" s="18"/>
      <c r="C234" s="22"/>
      <c r="D234" s="18"/>
      <c r="E234" s="22"/>
      <c r="F234" s="18"/>
      <c r="G234" s="22" t="str">
        <f t="shared" si="5"/>
        <v>*</v>
      </c>
    </row>
    <row r="235" ht="12.75">
      <c r="G235" s="14"/>
    </row>
    <row r="236" spans="1:7" ht="13.5" thickBot="1">
      <c r="A236" s="64" t="s">
        <v>320</v>
      </c>
      <c r="B236" s="65" t="s">
        <v>2</v>
      </c>
      <c r="C236" s="64" t="s">
        <v>3</v>
      </c>
      <c r="D236" s="65" t="s">
        <v>6</v>
      </c>
      <c r="E236" s="64" t="s">
        <v>4</v>
      </c>
      <c r="F236" s="65" t="s">
        <v>5</v>
      </c>
      <c r="G236" s="59" t="s">
        <v>341</v>
      </c>
    </row>
    <row r="237" spans="1:7" ht="13.5" thickTop="1">
      <c r="A237" s="148" t="s">
        <v>131</v>
      </c>
      <c r="B237" s="4"/>
      <c r="C237" s="20"/>
      <c r="D237" s="4"/>
      <c r="E237" s="20"/>
      <c r="F237" s="4"/>
      <c r="G237" s="20" t="str">
        <f>IF(A237=A236,"F","*")</f>
        <v>*</v>
      </c>
    </row>
    <row r="238" spans="1:7" ht="12.75">
      <c r="A238" s="148" t="s">
        <v>132</v>
      </c>
      <c r="B238" s="4"/>
      <c r="C238" s="20"/>
      <c r="D238" s="4"/>
      <c r="E238" s="20"/>
      <c r="F238" s="4"/>
      <c r="G238" s="20" t="str">
        <f aca="true" t="shared" si="6" ref="G238:G260">IF(A238=A237,"F","*")</f>
        <v>*</v>
      </c>
    </row>
    <row r="239" spans="1:7" ht="12.75">
      <c r="A239" s="241" t="s">
        <v>152</v>
      </c>
      <c r="B239" s="4"/>
      <c r="C239" s="20"/>
      <c r="D239" s="4"/>
      <c r="E239" s="20"/>
      <c r="F239" s="15"/>
      <c r="G239" s="20" t="str">
        <f t="shared" si="6"/>
        <v>*</v>
      </c>
    </row>
    <row r="240" spans="1:7" ht="12.75">
      <c r="A240" s="241" t="s">
        <v>153</v>
      </c>
      <c r="B240" s="4"/>
      <c r="C240" s="20"/>
      <c r="D240" s="15"/>
      <c r="E240" s="20"/>
      <c r="F240" s="4"/>
      <c r="G240" s="20" t="str">
        <f t="shared" si="6"/>
        <v>*</v>
      </c>
    </row>
    <row r="241" spans="1:7" ht="12.75">
      <c r="A241" s="241" t="s">
        <v>173</v>
      </c>
      <c r="B241" s="4"/>
      <c r="C241" s="20"/>
      <c r="D241" s="4"/>
      <c r="E241" s="21"/>
      <c r="F241" s="4"/>
      <c r="G241" s="20" t="str">
        <f t="shared" si="6"/>
        <v>*</v>
      </c>
    </row>
    <row r="242" spans="1:7" ht="12.75">
      <c r="A242" s="241" t="s">
        <v>174</v>
      </c>
      <c r="B242" s="4"/>
      <c r="C242" s="20"/>
      <c r="D242" s="15"/>
      <c r="E242" s="20"/>
      <c r="F242" s="4"/>
      <c r="G242" s="20" t="str">
        <f t="shared" si="6"/>
        <v>*</v>
      </c>
    </row>
    <row r="243" spans="1:7" ht="12.75">
      <c r="A243" s="148" t="s">
        <v>111</v>
      </c>
      <c r="B243" s="4"/>
      <c r="C243" s="20"/>
      <c r="D243" s="4"/>
      <c r="E243" s="20"/>
      <c r="F243" s="4"/>
      <c r="G243" s="20" t="str">
        <f t="shared" si="6"/>
        <v>*</v>
      </c>
    </row>
    <row r="244" spans="1:7" ht="12.75">
      <c r="A244" s="148" t="s">
        <v>112</v>
      </c>
      <c r="B244" s="4"/>
      <c r="C244" s="20"/>
      <c r="D244" s="4"/>
      <c r="E244" s="20"/>
      <c r="F244" s="4"/>
      <c r="G244" s="20" t="str">
        <f t="shared" si="6"/>
        <v>*</v>
      </c>
    </row>
    <row r="245" spans="1:7" ht="12.75">
      <c r="A245" s="148" t="s">
        <v>154</v>
      </c>
      <c r="B245" s="4"/>
      <c r="C245" s="20"/>
      <c r="D245" s="4"/>
      <c r="E245" s="20"/>
      <c r="F245" s="4"/>
      <c r="G245" s="20" t="str">
        <f t="shared" si="6"/>
        <v>*</v>
      </c>
    </row>
    <row r="246" spans="1:7" ht="12.75">
      <c r="A246" s="148" t="s">
        <v>155</v>
      </c>
      <c r="B246" s="4"/>
      <c r="C246" s="20"/>
      <c r="D246" s="4"/>
      <c r="E246" s="20"/>
      <c r="F246" s="4"/>
      <c r="G246" s="20" t="str">
        <f t="shared" si="6"/>
        <v>*</v>
      </c>
    </row>
    <row r="247" spans="1:7" ht="12.75">
      <c r="A247" s="148" t="s">
        <v>336</v>
      </c>
      <c r="B247" s="4"/>
      <c r="C247" s="20"/>
      <c r="D247" s="4"/>
      <c r="E247" s="20"/>
      <c r="F247" s="4"/>
      <c r="G247" s="20" t="str">
        <f t="shared" si="6"/>
        <v>*</v>
      </c>
    </row>
    <row r="248" spans="1:7" ht="12.75">
      <c r="A248" s="148" t="s">
        <v>337</v>
      </c>
      <c r="B248" s="4"/>
      <c r="C248" s="20"/>
      <c r="D248" s="4"/>
      <c r="E248" s="20"/>
      <c r="F248" s="4"/>
      <c r="G248" s="20" t="str">
        <f t="shared" si="6"/>
        <v>*</v>
      </c>
    </row>
    <row r="249" spans="1:7" ht="12.75">
      <c r="A249" s="148" t="s">
        <v>113</v>
      </c>
      <c r="B249" s="4"/>
      <c r="C249" s="20"/>
      <c r="D249" s="4"/>
      <c r="E249" s="20"/>
      <c r="F249" s="4"/>
      <c r="G249" s="20" t="str">
        <f t="shared" si="6"/>
        <v>*</v>
      </c>
    </row>
    <row r="250" spans="1:7" ht="12.75">
      <c r="A250" s="148" t="s">
        <v>114</v>
      </c>
      <c r="B250" s="4"/>
      <c r="C250" s="20"/>
      <c r="D250" s="4"/>
      <c r="E250" s="20"/>
      <c r="F250" s="4"/>
      <c r="G250" s="20" t="str">
        <f t="shared" si="6"/>
        <v>*</v>
      </c>
    </row>
    <row r="251" spans="1:7" ht="12.75">
      <c r="A251" s="148" t="s">
        <v>133</v>
      </c>
      <c r="B251" s="4"/>
      <c r="C251" s="20"/>
      <c r="D251" s="4"/>
      <c r="E251" s="20"/>
      <c r="F251" s="4"/>
      <c r="G251" s="20" t="str">
        <f t="shared" si="6"/>
        <v>*</v>
      </c>
    </row>
    <row r="252" spans="1:7" ht="12.75">
      <c r="A252" s="148" t="s">
        <v>134</v>
      </c>
      <c r="B252" s="4"/>
      <c r="C252" s="20"/>
      <c r="D252" s="4"/>
      <c r="E252" s="20"/>
      <c r="F252" s="4"/>
      <c r="G252" s="20" t="str">
        <f t="shared" si="6"/>
        <v>*</v>
      </c>
    </row>
    <row r="253" spans="1:7" ht="12.75">
      <c r="A253" s="148" t="s">
        <v>175</v>
      </c>
      <c r="B253" s="4"/>
      <c r="C253" s="20"/>
      <c r="D253" s="4"/>
      <c r="E253" s="20"/>
      <c r="F253" s="4"/>
      <c r="G253" s="20" t="str">
        <f t="shared" si="6"/>
        <v>*</v>
      </c>
    </row>
    <row r="254" spans="1:7" ht="12.75">
      <c r="A254" s="148" t="s">
        <v>176</v>
      </c>
      <c r="B254" s="4"/>
      <c r="C254" s="20"/>
      <c r="D254" s="4"/>
      <c r="E254" s="20"/>
      <c r="F254" s="4"/>
      <c r="G254" s="20" t="str">
        <f t="shared" si="6"/>
        <v>*</v>
      </c>
    </row>
    <row r="255" spans="1:7" ht="12.75">
      <c r="A255" s="148" t="s">
        <v>115</v>
      </c>
      <c r="B255" s="4"/>
      <c r="C255" s="20"/>
      <c r="D255" s="4"/>
      <c r="E255" s="20"/>
      <c r="F255" s="4"/>
      <c r="G255" s="20" t="str">
        <f t="shared" si="6"/>
        <v>*</v>
      </c>
    </row>
    <row r="256" spans="1:7" ht="12.75">
      <c r="A256" s="148" t="s">
        <v>116</v>
      </c>
      <c r="B256" s="4"/>
      <c r="C256" s="20"/>
      <c r="D256" s="4"/>
      <c r="E256" s="20"/>
      <c r="F256" s="4"/>
      <c r="G256" s="20" t="str">
        <f t="shared" si="6"/>
        <v>*</v>
      </c>
    </row>
    <row r="257" spans="1:7" ht="12.75">
      <c r="A257" s="148" t="s">
        <v>135</v>
      </c>
      <c r="B257" s="4"/>
      <c r="C257" s="20"/>
      <c r="D257" s="4"/>
      <c r="E257" s="20"/>
      <c r="F257" s="4"/>
      <c r="G257" s="20" t="str">
        <f t="shared" si="6"/>
        <v>*</v>
      </c>
    </row>
    <row r="258" spans="1:7" ht="12.75">
      <c r="A258" s="148" t="s">
        <v>136</v>
      </c>
      <c r="B258" s="4"/>
      <c r="C258" s="20"/>
      <c r="D258" s="4"/>
      <c r="E258" s="20"/>
      <c r="F258" s="4"/>
      <c r="G258" s="20" t="str">
        <f t="shared" si="6"/>
        <v>*</v>
      </c>
    </row>
    <row r="259" spans="1:7" ht="12.75">
      <c r="A259" s="148" t="s">
        <v>156</v>
      </c>
      <c r="B259" s="4"/>
      <c r="C259" s="20"/>
      <c r="D259" s="4"/>
      <c r="E259" s="20"/>
      <c r="F259" s="4"/>
      <c r="G259" s="20" t="str">
        <f t="shared" si="6"/>
        <v>*</v>
      </c>
    </row>
    <row r="260" spans="1:7" ht="12.75">
      <c r="A260" s="242" t="s">
        <v>157</v>
      </c>
      <c r="B260" s="18"/>
      <c r="C260" s="22"/>
      <c r="D260" s="18"/>
      <c r="E260" s="22"/>
      <c r="F260" s="18"/>
      <c r="G260" s="22" t="str">
        <f t="shared" si="6"/>
        <v>*</v>
      </c>
    </row>
    <row r="261" ht="12.75">
      <c r="G261" s="14"/>
    </row>
    <row r="263" ht="12.75">
      <c r="A263" s="76" t="s">
        <v>349</v>
      </c>
    </row>
    <row r="264" spans="1:6" ht="12.75">
      <c r="A264" s="66" t="s">
        <v>340</v>
      </c>
      <c r="B264" s="66"/>
      <c r="C264" s="66"/>
      <c r="D264" s="66"/>
      <c r="F264" s="3"/>
    </row>
    <row r="265" spans="1:6" ht="13.5" thickBot="1">
      <c r="A265" s="63" t="s">
        <v>2</v>
      </c>
      <c r="B265" s="64" t="s">
        <v>3</v>
      </c>
      <c r="C265" s="65" t="s">
        <v>6</v>
      </c>
      <c r="D265" s="64" t="s">
        <v>4</v>
      </c>
      <c r="E265" s="65" t="s">
        <v>5</v>
      </c>
      <c r="F265" s="69" t="s">
        <v>342</v>
      </c>
    </row>
    <row r="266" spans="1:10" ht="13.5" thickTop="1">
      <c r="A266" s="16"/>
      <c r="B266" s="20"/>
      <c r="C266" s="4"/>
      <c r="D266" s="20"/>
      <c r="E266" s="4"/>
      <c r="F266" s="9">
        <f>5-COUNTBLANK(A266:E266)</f>
        <v>0</v>
      </c>
      <c r="J266" s="14"/>
    </row>
    <row r="267" spans="1:10" ht="12.75">
      <c r="A267" s="16"/>
      <c r="B267" s="20"/>
      <c r="C267" s="4"/>
      <c r="D267" s="20"/>
      <c r="E267" s="4"/>
      <c r="F267" s="9">
        <f aca="true" t="shared" si="7" ref="F267:F289">5-COUNTBLANK(A267:E267)</f>
        <v>0</v>
      </c>
      <c r="J267" s="14"/>
    </row>
    <row r="268" spans="1:10" ht="12.75">
      <c r="A268" s="17"/>
      <c r="B268" s="20"/>
      <c r="C268" s="4"/>
      <c r="D268" s="20"/>
      <c r="E268" s="4"/>
      <c r="F268" s="9">
        <f t="shared" si="7"/>
        <v>0</v>
      </c>
      <c r="J268" s="14"/>
    </row>
    <row r="269" spans="1:10" ht="12.75">
      <c r="A269" s="17"/>
      <c r="B269" s="20"/>
      <c r="C269" s="4"/>
      <c r="D269" s="20"/>
      <c r="E269" s="4"/>
      <c r="F269" s="9">
        <f t="shared" si="7"/>
        <v>0</v>
      </c>
      <c r="J269" s="14"/>
    </row>
    <row r="270" spans="1:10" ht="12.75">
      <c r="A270" s="17"/>
      <c r="B270" s="21"/>
      <c r="C270" s="15"/>
      <c r="D270" s="21"/>
      <c r="E270" s="4"/>
      <c r="F270" s="9">
        <f t="shared" si="7"/>
        <v>0</v>
      </c>
      <c r="J270" s="14"/>
    </row>
    <row r="271" spans="1:10" ht="12.75">
      <c r="A271" s="17"/>
      <c r="B271" s="21"/>
      <c r="C271" s="15"/>
      <c r="D271" s="21"/>
      <c r="E271" s="4"/>
      <c r="F271" s="9">
        <f t="shared" si="7"/>
        <v>0</v>
      </c>
      <c r="J271" s="14"/>
    </row>
    <row r="272" spans="1:10" ht="12.75">
      <c r="A272" s="16"/>
      <c r="B272" s="20"/>
      <c r="C272" s="4"/>
      <c r="D272" s="20"/>
      <c r="E272" s="4"/>
      <c r="F272" s="9">
        <f t="shared" si="7"/>
        <v>0</v>
      </c>
      <c r="J272" s="14"/>
    </row>
    <row r="273" spans="1:10" ht="12.75">
      <c r="A273" s="16"/>
      <c r="B273" s="20"/>
      <c r="C273" s="4"/>
      <c r="D273" s="20"/>
      <c r="E273" s="4"/>
      <c r="F273" s="9">
        <f t="shared" si="7"/>
        <v>0</v>
      </c>
      <c r="J273" s="14"/>
    </row>
    <row r="274" spans="1:10" ht="12.75">
      <c r="A274" s="16"/>
      <c r="B274" s="20"/>
      <c r="C274" s="15"/>
      <c r="D274" s="20"/>
      <c r="E274" s="4"/>
      <c r="F274" s="9">
        <f t="shared" si="7"/>
        <v>0</v>
      </c>
      <c r="J274" s="14"/>
    </row>
    <row r="275" spans="1:10" ht="12.75">
      <c r="A275" s="16"/>
      <c r="B275" s="20"/>
      <c r="C275" s="15"/>
      <c r="D275" s="20"/>
      <c r="E275" s="4"/>
      <c r="F275" s="9">
        <f t="shared" si="7"/>
        <v>0</v>
      </c>
      <c r="J275" s="14"/>
    </row>
    <row r="276" spans="1:10" ht="12.75">
      <c r="A276" s="16"/>
      <c r="B276" s="20"/>
      <c r="C276" s="15"/>
      <c r="D276" s="21"/>
      <c r="E276" s="4"/>
      <c r="F276" s="9">
        <f t="shared" si="7"/>
        <v>0</v>
      </c>
      <c r="J276" s="14"/>
    </row>
    <row r="277" spans="1:10" ht="12.75">
      <c r="A277" s="16"/>
      <c r="B277" s="20"/>
      <c r="C277" s="15"/>
      <c r="D277" s="21"/>
      <c r="E277" s="4"/>
      <c r="F277" s="9">
        <f t="shared" si="7"/>
        <v>0</v>
      </c>
      <c r="J277" s="14"/>
    </row>
    <row r="278" spans="1:10" ht="12.75">
      <c r="A278" s="16"/>
      <c r="B278" s="20"/>
      <c r="C278" s="4"/>
      <c r="D278" s="20"/>
      <c r="E278" s="4"/>
      <c r="F278" s="9">
        <f t="shared" si="7"/>
        <v>0</v>
      </c>
      <c r="J278" s="14"/>
    </row>
    <row r="279" spans="1:10" ht="12.75">
      <c r="A279" s="16"/>
      <c r="B279" s="20"/>
      <c r="C279" s="4"/>
      <c r="D279" s="20"/>
      <c r="E279" s="4"/>
      <c r="F279" s="9">
        <f t="shared" si="7"/>
        <v>0</v>
      </c>
      <c r="J279" s="14"/>
    </row>
    <row r="280" spans="1:10" ht="12.75">
      <c r="A280" s="16"/>
      <c r="B280" s="20"/>
      <c r="C280" s="4"/>
      <c r="D280" s="20"/>
      <c r="E280" s="4"/>
      <c r="F280" s="9">
        <f t="shared" si="7"/>
        <v>0</v>
      </c>
      <c r="J280" s="14"/>
    </row>
    <row r="281" spans="1:10" ht="12.75">
      <c r="A281" s="16"/>
      <c r="B281" s="20"/>
      <c r="C281" s="4"/>
      <c r="D281" s="20"/>
      <c r="E281" s="4"/>
      <c r="F281" s="9">
        <f t="shared" si="7"/>
        <v>0</v>
      </c>
      <c r="J281" s="14"/>
    </row>
    <row r="282" spans="1:10" ht="12.75">
      <c r="A282" s="16"/>
      <c r="B282" s="20"/>
      <c r="C282" s="4"/>
      <c r="D282" s="20"/>
      <c r="E282" s="4"/>
      <c r="F282" s="9">
        <f t="shared" si="7"/>
        <v>0</v>
      </c>
      <c r="J282" s="14"/>
    </row>
    <row r="283" spans="1:10" ht="12.75">
      <c r="A283" s="16"/>
      <c r="B283" s="20"/>
      <c r="C283" s="4"/>
      <c r="D283" s="20"/>
      <c r="E283" s="4"/>
      <c r="F283" s="9">
        <f t="shared" si="7"/>
        <v>0</v>
      </c>
      <c r="J283" s="14"/>
    </row>
    <row r="284" spans="1:10" ht="12.75">
      <c r="A284" s="16"/>
      <c r="B284" s="21"/>
      <c r="C284" s="15"/>
      <c r="D284" s="21"/>
      <c r="E284" s="4"/>
      <c r="F284" s="9">
        <f t="shared" si="7"/>
        <v>0</v>
      </c>
      <c r="J284" s="14"/>
    </row>
    <row r="285" spans="1:10" ht="12.75">
      <c r="A285" s="16"/>
      <c r="B285" s="21"/>
      <c r="C285" s="15"/>
      <c r="D285" s="21"/>
      <c r="E285" s="4"/>
      <c r="F285" s="9">
        <f t="shared" si="7"/>
        <v>0</v>
      </c>
      <c r="J285" s="14"/>
    </row>
    <row r="286" spans="1:10" ht="12.75">
      <c r="A286" s="16"/>
      <c r="B286" s="20"/>
      <c r="C286" s="4"/>
      <c r="D286" s="20"/>
      <c r="E286" s="4"/>
      <c r="F286" s="9">
        <f t="shared" si="7"/>
        <v>0</v>
      </c>
      <c r="J286" s="14"/>
    </row>
    <row r="287" spans="1:10" ht="12.75">
      <c r="A287" s="16"/>
      <c r="B287" s="20"/>
      <c r="C287" s="4"/>
      <c r="D287" s="20"/>
      <c r="E287" s="4"/>
      <c r="F287" s="9">
        <f t="shared" si="7"/>
        <v>0</v>
      </c>
      <c r="J287" s="14"/>
    </row>
    <row r="288" spans="1:10" ht="12.75">
      <c r="A288" s="16"/>
      <c r="B288" s="20"/>
      <c r="C288" s="4"/>
      <c r="D288" s="20"/>
      <c r="E288" s="4"/>
      <c r="F288" s="9">
        <f t="shared" si="7"/>
        <v>0</v>
      </c>
      <c r="J288" s="14"/>
    </row>
    <row r="289" spans="1:10" ht="13.5" thickBot="1">
      <c r="A289" s="24"/>
      <c r="B289" s="25"/>
      <c r="C289" s="26"/>
      <c r="D289" s="25"/>
      <c r="E289" s="26"/>
      <c r="F289" s="27">
        <f t="shared" si="7"/>
        <v>0</v>
      </c>
      <c r="J289" s="14"/>
    </row>
    <row r="290" spans="1:6" ht="12.75">
      <c r="A290" s="5">
        <f>24-COUNTBLANK(A266:A289)</f>
        <v>0</v>
      </c>
      <c r="B290" s="5">
        <f>24-COUNTBLANK(B266:B289)</f>
        <v>0</v>
      </c>
      <c r="C290" s="5">
        <f>24-COUNTBLANK(C266:C289)</f>
        <v>0</v>
      </c>
      <c r="D290" s="5">
        <f>24-COUNTBLANK(D266:D289)</f>
        <v>0</v>
      </c>
      <c r="E290" s="5">
        <f>24-COUNTBLANK(E266:E289)</f>
        <v>0</v>
      </c>
      <c r="F290" s="12">
        <f>SUM(F266:F289)</f>
        <v>0</v>
      </c>
    </row>
    <row r="293" spans="1:2" ht="12.75">
      <c r="A293" s="31" t="s">
        <v>436</v>
      </c>
      <c r="B293" s="31" t="s">
        <v>437</v>
      </c>
    </row>
    <row r="294" spans="1:2" ht="12.75">
      <c r="A294" s="31"/>
      <c r="B294" s="31"/>
    </row>
    <row r="295" spans="1:2" ht="12.75">
      <c r="A295" s="31"/>
      <c r="B295" s="31"/>
    </row>
    <row r="297" spans="1:5" ht="13.5" thickBot="1">
      <c r="A297" s="28"/>
      <c r="B297" s="117"/>
      <c r="C297" s="118"/>
      <c r="D297" s="198"/>
      <c r="E297" s="243" t="s">
        <v>430</v>
      </c>
    </row>
    <row r="298" spans="1:5" ht="13.5" thickTop="1">
      <c r="A298" s="40" t="s">
        <v>438</v>
      </c>
      <c r="B298" s="3"/>
      <c r="C298" s="9"/>
      <c r="D298" s="35"/>
      <c r="E298" s="9"/>
    </row>
    <row r="299" spans="1:5" ht="12.75">
      <c r="A299" s="40" t="s">
        <v>440</v>
      </c>
      <c r="B299" s="3"/>
      <c r="C299" s="9"/>
      <c r="D299" s="35" t="s">
        <v>439</v>
      </c>
      <c r="E299" s="257"/>
    </row>
    <row r="300" spans="1:5" ht="12.75">
      <c r="A300" s="40" t="s">
        <v>441</v>
      </c>
      <c r="B300" s="3"/>
      <c r="C300" s="9"/>
      <c r="D300" s="35" t="s">
        <v>439</v>
      </c>
      <c r="E300" s="257"/>
    </row>
    <row r="301" spans="1:5" ht="12.75">
      <c r="A301" s="40" t="s">
        <v>442</v>
      </c>
      <c r="B301" s="3"/>
      <c r="C301" s="9"/>
      <c r="D301" s="35" t="s">
        <v>439</v>
      </c>
      <c r="E301" s="257"/>
    </row>
    <row r="302" spans="1:5" ht="12.75">
      <c r="A302" s="40" t="s">
        <v>443</v>
      </c>
      <c r="B302" s="3"/>
      <c r="C302" s="9"/>
      <c r="D302" s="35" t="s">
        <v>439</v>
      </c>
      <c r="E302" s="258"/>
    </row>
    <row r="303" spans="1:5" ht="12.75">
      <c r="A303" s="42" t="s">
        <v>444</v>
      </c>
      <c r="B303" s="1"/>
      <c r="C303" s="12"/>
      <c r="D303" s="36"/>
      <c r="E303" s="12"/>
    </row>
    <row r="304" spans="1:3" ht="12.75">
      <c r="A304" s="245" t="s">
        <v>445</v>
      </c>
      <c r="B304" s="244"/>
      <c r="C304" s="259"/>
    </row>
    <row r="307" spans="1:2" ht="12.75">
      <c r="A307" s="31" t="s">
        <v>497</v>
      </c>
      <c r="B307" s="31" t="s">
        <v>498</v>
      </c>
    </row>
    <row r="309" spans="1:7" ht="12.75">
      <c r="A309" s="32" t="s">
        <v>420</v>
      </c>
      <c r="B309" s="33"/>
      <c r="C309" s="33"/>
      <c r="D309" s="33"/>
      <c r="E309" s="33"/>
      <c r="F309" s="33"/>
      <c r="G309" s="34"/>
    </row>
    <row r="310" spans="1:7" ht="12.75">
      <c r="A310" s="70" t="s">
        <v>197</v>
      </c>
      <c r="B310" s="71"/>
      <c r="C310" s="53"/>
      <c r="D310" s="53"/>
      <c r="E310" s="53"/>
      <c r="F310" s="53"/>
      <c r="G310" s="55"/>
    </row>
    <row r="311" spans="1:7" ht="13.5" thickBot="1">
      <c r="A311" s="6"/>
      <c r="B311" s="73" t="s">
        <v>2</v>
      </c>
      <c r="C311" s="74" t="s">
        <v>3</v>
      </c>
      <c r="D311" s="73" t="s">
        <v>6</v>
      </c>
      <c r="E311" s="74" t="s">
        <v>4</v>
      </c>
      <c r="F311" s="39" t="s">
        <v>5</v>
      </c>
      <c r="G311" s="188" t="s">
        <v>346</v>
      </c>
    </row>
    <row r="312" spans="1:7" ht="13.5" thickTop="1">
      <c r="A312" s="67" t="s">
        <v>2</v>
      </c>
      <c r="B312" s="78"/>
      <c r="C312" s="79"/>
      <c r="D312" s="80"/>
      <c r="E312" s="79"/>
      <c r="F312" s="81"/>
      <c r="G312" s="9">
        <f>5-COUNTBLANK(B312:F312)</f>
        <v>0</v>
      </c>
    </row>
    <row r="313" spans="1:7" ht="12.75">
      <c r="A313" s="67" t="s">
        <v>3</v>
      </c>
      <c r="B313" s="82"/>
      <c r="C313" s="83"/>
      <c r="D313" s="80"/>
      <c r="E313" s="79"/>
      <c r="F313" s="81"/>
      <c r="G313" s="9">
        <f>5-COUNTBLANK(B313:F313)</f>
        <v>0</v>
      </c>
    </row>
    <row r="314" spans="1:7" ht="12.75">
      <c r="A314" s="67" t="s">
        <v>6</v>
      </c>
      <c r="B314" s="82"/>
      <c r="C314" s="84"/>
      <c r="D314" s="78"/>
      <c r="E314" s="79"/>
      <c r="F314" s="81"/>
      <c r="G314" s="9">
        <f>5-COUNTBLANK(B314:F314)</f>
        <v>0</v>
      </c>
    </row>
    <row r="315" spans="1:7" ht="12.75">
      <c r="A315" s="67" t="s">
        <v>4</v>
      </c>
      <c r="B315" s="82"/>
      <c r="C315" s="84"/>
      <c r="D315" s="85"/>
      <c r="E315" s="86"/>
      <c r="F315" s="81"/>
      <c r="G315" s="9">
        <f>5-COUNTBLANK(B315:F315)</f>
        <v>0</v>
      </c>
    </row>
    <row r="316" spans="1:7" ht="13.5" thickBot="1">
      <c r="A316" s="77" t="s">
        <v>5</v>
      </c>
      <c r="B316" s="87"/>
      <c r="C316" s="88"/>
      <c r="D316" s="89"/>
      <c r="E316" s="90"/>
      <c r="F316" s="91"/>
      <c r="G316" s="27">
        <f>5-COUNTBLANK(B316:F316)</f>
        <v>0</v>
      </c>
    </row>
    <row r="317" spans="1:7" ht="12.75">
      <c r="A317" s="42" t="s">
        <v>346</v>
      </c>
      <c r="B317" s="22">
        <f>5-COUNTBLANK(B312:B316)</f>
        <v>0</v>
      </c>
      <c r="C317" s="1">
        <f>5-COUNTBLANK(C312:C316)</f>
        <v>0</v>
      </c>
      <c r="D317" s="12">
        <f>5-COUNTBLANK(D312:D316)</f>
        <v>0</v>
      </c>
      <c r="E317" s="1">
        <f>5-COUNTBLANK(E312:E316)</f>
        <v>0</v>
      </c>
      <c r="F317" s="5">
        <f>5-COUNTBLANK(F312:F316)</f>
        <v>0</v>
      </c>
      <c r="G317" s="12">
        <f>SUM(G312:G316)</f>
        <v>0</v>
      </c>
    </row>
    <row r="320" spans="1:2" ht="12.75">
      <c r="A320" s="31" t="s">
        <v>446</v>
      </c>
      <c r="B320" s="31" t="s">
        <v>447</v>
      </c>
    </row>
    <row r="324" spans="1:5" ht="13.5" thickBot="1">
      <c r="A324" s="28"/>
      <c r="B324" s="117"/>
      <c r="C324" s="117"/>
      <c r="D324" s="118"/>
      <c r="E324" s="188" t="s">
        <v>430</v>
      </c>
    </row>
    <row r="325" spans="1:5" ht="13.5" thickTop="1">
      <c r="A325" s="40" t="s">
        <v>448</v>
      </c>
      <c r="B325" s="3"/>
      <c r="C325" s="3"/>
      <c r="D325" s="260"/>
      <c r="E325" s="260"/>
    </row>
    <row r="326" spans="1:5" ht="12.75">
      <c r="A326" s="40" t="s">
        <v>449</v>
      </c>
      <c r="B326" s="3"/>
      <c r="C326" s="3"/>
      <c r="D326" s="260"/>
      <c r="E326" s="260"/>
    </row>
    <row r="327" spans="1:5" ht="12.75">
      <c r="A327" s="40" t="s">
        <v>450</v>
      </c>
      <c r="B327" s="3"/>
      <c r="C327" s="3"/>
      <c r="D327" s="260"/>
      <c r="E327" s="260"/>
    </row>
    <row r="328" spans="1:5" ht="12.75">
      <c r="A328" s="40" t="s">
        <v>451</v>
      </c>
      <c r="B328" s="3"/>
      <c r="C328" s="3"/>
      <c r="D328" s="260"/>
      <c r="E328" s="260"/>
    </row>
    <row r="329" spans="1:5" ht="12.75">
      <c r="A329" s="40" t="s">
        <v>452</v>
      </c>
      <c r="B329" s="3"/>
      <c r="C329" s="3"/>
      <c r="D329" s="260"/>
      <c r="E329" s="260"/>
    </row>
    <row r="330" spans="1:5" ht="13.5" thickBot="1">
      <c r="A330" s="41" t="s">
        <v>453</v>
      </c>
      <c r="B330" s="246"/>
      <c r="C330" s="246"/>
      <c r="D330" s="261"/>
      <c r="E330" s="262"/>
    </row>
    <row r="331" spans="1:5" ht="12.75">
      <c r="A331" s="40" t="s">
        <v>454</v>
      </c>
      <c r="B331" s="3"/>
      <c r="C331" s="3"/>
      <c r="D331" s="263"/>
      <c r="E331" s="264"/>
    </row>
    <row r="332" spans="1:5" ht="12.75">
      <c r="A332" s="42" t="s">
        <v>455</v>
      </c>
      <c r="B332" s="1"/>
      <c r="C332" s="1"/>
      <c r="D332" s="220"/>
      <c r="E332" s="265"/>
    </row>
    <row r="337" spans="1:2" ht="12.75">
      <c r="A337" s="31" t="s">
        <v>456</v>
      </c>
      <c r="B337" s="31" t="s">
        <v>421</v>
      </c>
    </row>
    <row r="338" spans="1:2" ht="12.75">
      <c r="A338" s="31"/>
      <c r="B338" s="31"/>
    </row>
    <row r="339" spans="1:2" ht="12.75">
      <c r="A339" s="60" t="s">
        <v>422</v>
      </c>
      <c r="B339" s="97"/>
    </row>
    <row r="340" spans="1:2" ht="12.75">
      <c r="A340" s="40" t="s">
        <v>423</v>
      </c>
      <c r="B340" s="9"/>
    </row>
    <row r="341" spans="1:2" ht="12.75">
      <c r="A341" s="40" t="s">
        <v>424</v>
      </c>
      <c r="B341" s="9"/>
    </row>
    <row r="342" spans="1:2" ht="12.75">
      <c r="A342" s="40" t="s">
        <v>425</v>
      </c>
      <c r="B342" s="9"/>
    </row>
    <row r="343" spans="1:2" ht="12.75">
      <c r="A343" s="42" t="s">
        <v>426</v>
      </c>
      <c r="B343" s="189"/>
    </row>
    <row r="344" spans="1:2" ht="12.75">
      <c r="A344" s="153"/>
      <c r="B344" s="3"/>
    </row>
    <row r="345" spans="1:2" ht="12.75">
      <c r="A345" s="153"/>
      <c r="B345" s="3"/>
    </row>
    <row r="346" spans="1:2" ht="12.75">
      <c r="A346" s="153"/>
      <c r="B346" s="3"/>
    </row>
    <row r="347" spans="1:2" ht="12.75">
      <c r="A347" s="153"/>
      <c r="B347" s="3"/>
    </row>
    <row r="348" spans="1:7" ht="12.75">
      <c r="A348" s="96"/>
      <c r="B348" s="298" t="s">
        <v>427</v>
      </c>
      <c r="C348" s="299"/>
      <c r="D348" s="299"/>
      <c r="E348" s="299"/>
      <c r="F348" s="299"/>
      <c r="G348" s="300"/>
    </row>
    <row r="349" spans="1:7" ht="13.5" thickBot="1">
      <c r="A349" s="190" t="s">
        <v>422</v>
      </c>
      <c r="B349" s="118"/>
      <c r="C349" s="191"/>
      <c r="D349" s="118"/>
      <c r="E349" s="191"/>
      <c r="F349" s="118"/>
      <c r="G349" s="192"/>
    </row>
    <row r="350" spans="1:7" ht="13.5" thickTop="1">
      <c r="A350" s="93">
        <v>1</v>
      </c>
      <c r="B350" s="9"/>
      <c r="C350" s="3"/>
      <c r="D350" s="9"/>
      <c r="E350" s="3"/>
      <c r="F350" s="9"/>
      <c r="G350" s="35"/>
    </row>
    <row r="351" spans="1:7" ht="12.75">
      <c r="A351" s="93">
        <v>1</v>
      </c>
      <c r="B351" s="9"/>
      <c r="C351" s="3"/>
      <c r="D351" s="9"/>
      <c r="E351" s="3"/>
      <c r="F351" s="9"/>
      <c r="G351" s="35"/>
    </row>
    <row r="352" spans="1:7" ht="12.75">
      <c r="A352" s="93">
        <v>1</v>
      </c>
      <c r="B352" s="9"/>
      <c r="C352" s="3"/>
      <c r="D352" s="9"/>
      <c r="E352" s="3"/>
      <c r="F352" s="9"/>
      <c r="G352" s="35"/>
    </row>
    <row r="353" spans="1:7" ht="12.75">
      <c r="A353" s="93">
        <v>2</v>
      </c>
      <c r="B353" s="9"/>
      <c r="C353" s="3"/>
      <c r="D353" s="9"/>
      <c r="E353" s="3"/>
      <c r="F353" s="9"/>
      <c r="G353" s="35"/>
    </row>
    <row r="354" spans="1:7" ht="12.75">
      <c r="A354" s="93">
        <v>2</v>
      </c>
      <c r="B354" s="9"/>
      <c r="C354" s="3"/>
      <c r="D354" s="9"/>
      <c r="E354" s="3"/>
      <c r="F354" s="9"/>
      <c r="G354" s="35"/>
    </row>
    <row r="355" spans="1:7" ht="12.75">
      <c r="A355" s="5">
        <v>3</v>
      </c>
      <c r="B355" s="12"/>
      <c r="C355" s="1"/>
      <c r="D355" s="12"/>
      <c r="E355" s="1"/>
      <c r="F355" s="12"/>
      <c r="G355" s="193"/>
    </row>
    <row r="356" spans="6:7" ht="12.75">
      <c r="F356" s="55" t="s">
        <v>430</v>
      </c>
      <c r="G356" s="203"/>
    </row>
    <row r="357" spans="6:7" ht="12.75">
      <c r="F357" s="3"/>
      <c r="G357" s="2"/>
    </row>
    <row r="359" spans="1:7" ht="12.75">
      <c r="A359" s="97"/>
      <c r="B359" s="299" t="s">
        <v>427</v>
      </c>
      <c r="C359" s="299"/>
      <c r="D359" s="299"/>
      <c r="E359" s="299"/>
      <c r="F359" s="299"/>
      <c r="G359" s="300"/>
    </row>
    <row r="360" spans="1:7" ht="13.5" thickBot="1">
      <c r="A360" s="201" t="s">
        <v>428</v>
      </c>
      <c r="B360" s="198">
        <v>1</v>
      </c>
      <c r="C360" s="118">
        <v>1</v>
      </c>
      <c r="D360" s="118">
        <v>1</v>
      </c>
      <c r="E360" s="117">
        <v>2</v>
      </c>
      <c r="F360" s="199">
        <v>2</v>
      </c>
      <c r="G360" s="198">
        <v>3</v>
      </c>
    </row>
    <row r="361" spans="1:7" ht="13.5" thickTop="1">
      <c r="A361" s="9">
        <v>11</v>
      </c>
      <c r="B361" s="35"/>
      <c r="C361" s="197"/>
      <c r="D361" s="197"/>
      <c r="E361" s="3"/>
      <c r="F361" s="197"/>
      <c r="G361" s="35"/>
    </row>
    <row r="362" spans="1:7" ht="12.75">
      <c r="A362" s="9">
        <v>12</v>
      </c>
      <c r="B362" s="35"/>
      <c r="C362" s="197"/>
      <c r="D362" s="197"/>
      <c r="E362" s="3"/>
      <c r="F362" s="197"/>
      <c r="G362" s="35"/>
    </row>
    <row r="363" spans="1:7" ht="12.75">
      <c r="A363" s="9">
        <v>13</v>
      </c>
      <c r="B363" s="35"/>
      <c r="C363" s="197"/>
      <c r="D363" s="197"/>
      <c r="E363" s="3"/>
      <c r="F363" s="197"/>
      <c r="G363" s="194"/>
    </row>
    <row r="364" spans="1:7" ht="12.75">
      <c r="A364" s="9">
        <v>21</v>
      </c>
      <c r="B364" s="35"/>
      <c r="C364" s="197"/>
      <c r="D364" s="197"/>
      <c r="E364" s="3"/>
      <c r="F364" s="197"/>
      <c r="G364" s="35"/>
    </row>
    <row r="365" spans="1:7" ht="12.75">
      <c r="A365" s="9">
        <v>22</v>
      </c>
      <c r="B365" s="35"/>
      <c r="C365" s="197"/>
      <c r="D365" s="197"/>
      <c r="E365" s="200"/>
      <c r="F365" s="197"/>
      <c r="G365" s="35"/>
    </row>
    <row r="366" spans="1:7" ht="12.75">
      <c r="A366" s="9">
        <v>23</v>
      </c>
      <c r="B366" s="35"/>
      <c r="C366" s="197"/>
      <c r="D366" s="197"/>
      <c r="E366" s="3"/>
      <c r="F366" s="197"/>
      <c r="G366" s="194"/>
    </row>
    <row r="367" spans="1:7" ht="12.75">
      <c r="A367" s="9">
        <v>31</v>
      </c>
      <c r="B367" s="35"/>
      <c r="C367" s="197"/>
      <c r="D367" s="197"/>
      <c r="E367" s="3"/>
      <c r="F367" s="197"/>
      <c r="G367" s="194"/>
    </row>
    <row r="368" spans="1:7" ht="12.75">
      <c r="A368" s="9">
        <v>32</v>
      </c>
      <c r="B368" s="35"/>
      <c r="C368" s="197"/>
      <c r="D368" s="197"/>
      <c r="E368" s="3"/>
      <c r="F368" s="197"/>
      <c r="G368" s="194"/>
    </row>
    <row r="369" spans="1:7" ht="12.75">
      <c r="A369" s="9"/>
      <c r="B369" s="35"/>
      <c r="C369" s="9"/>
      <c r="D369" s="9"/>
      <c r="E369" s="3"/>
      <c r="F369" s="197"/>
      <c r="G369" s="35"/>
    </row>
    <row r="370" spans="1:8" ht="12.75">
      <c r="A370" s="12">
        <v>33</v>
      </c>
      <c r="B370" s="193"/>
      <c r="C370" s="196"/>
      <c r="D370" s="196"/>
      <c r="E370" s="195"/>
      <c r="F370" s="196"/>
      <c r="G370" s="193"/>
      <c r="H370" s="2"/>
    </row>
    <row r="373" spans="1:7" ht="12.75">
      <c r="A373" s="97"/>
      <c r="B373" s="299" t="s">
        <v>427</v>
      </c>
      <c r="C373" s="299"/>
      <c r="D373" s="299"/>
      <c r="E373" s="299"/>
      <c r="F373" s="299"/>
      <c r="G373" s="300"/>
    </row>
    <row r="374" spans="1:7" ht="13.5" thickBot="1">
      <c r="A374" s="201" t="s">
        <v>429</v>
      </c>
      <c r="B374" s="191"/>
      <c r="C374" s="118"/>
      <c r="D374" s="191"/>
      <c r="E374" s="118"/>
      <c r="F374" s="191"/>
      <c r="G374" s="118"/>
    </row>
    <row r="375" spans="1:7" ht="13.5" thickTop="1">
      <c r="A375" s="9">
        <v>111</v>
      </c>
      <c r="B375" s="3"/>
      <c r="C375" s="9"/>
      <c r="D375" s="3"/>
      <c r="E375" s="9"/>
      <c r="F375" s="3"/>
      <c r="G375" s="9"/>
    </row>
    <row r="376" spans="1:7" ht="12.75">
      <c r="A376" s="9">
        <v>112</v>
      </c>
      <c r="B376" s="3"/>
      <c r="C376" s="9"/>
      <c r="D376" s="3"/>
      <c r="E376" s="9"/>
      <c r="F376" s="3"/>
      <c r="G376" s="9"/>
    </row>
    <row r="377" spans="1:7" ht="12.75">
      <c r="A377" s="9">
        <v>113</v>
      </c>
      <c r="B377" s="3"/>
      <c r="C377" s="9"/>
      <c r="D377" s="3"/>
      <c r="E377" s="9"/>
      <c r="F377" s="3"/>
      <c r="G377" s="9"/>
    </row>
    <row r="378" spans="1:7" ht="12.75">
      <c r="A378" s="9">
        <v>121</v>
      </c>
      <c r="B378" s="3"/>
      <c r="C378" s="9"/>
      <c r="D378" s="3"/>
      <c r="E378" s="9"/>
      <c r="F378" s="3"/>
      <c r="G378" s="9"/>
    </row>
    <row r="379" spans="1:7" ht="12.75">
      <c r="A379" s="9">
        <v>122</v>
      </c>
      <c r="B379" s="3"/>
      <c r="C379" s="9"/>
      <c r="D379" s="3"/>
      <c r="E379" s="9"/>
      <c r="F379" s="3"/>
      <c r="G379" s="9"/>
    </row>
    <row r="380" spans="1:7" ht="12.75">
      <c r="A380" s="9">
        <v>123</v>
      </c>
      <c r="B380" s="3"/>
      <c r="C380" s="9"/>
      <c r="D380" s="3"/>
      <c r="E380" s="9"/>
      <c r="F380" s="3"/>
      <c r="G380" s="9"/>
    </row>
    <row r="381" spans="1:7" ht="12.75">
      <c r="A381" s="9">
        <v>131</v>
      </c>
      <c r="B381" s="3"/>
      <c r="C381" s="9"/>
      <c r="D381" s="3"/>
      <c r="E381" s="9"/>
      <c r="F381" s="3"/>
      <c r="G381" s="9"/>
    </row>
    <row r="382" spans="1:7" ht="12.75">
      <c r="A382" s="9">
        <v>132</v>
      </c>
      <c r="B382" s="3"/>
      <c r="C382" s="9"/>
      <c r="D382" s="3"/>
      <c r="E382" s="9"/>
      <c r="F382" s="3"/>
      <c r="G382" s="9"/>
    </row>
    <row r="383" spans="1:7" ht="12.75">
      <c r="A383" s="9">
        <v>211</v>
      </c>
      <c r="B383" s="3"/>
      <c r="C383" s="9"/>
      <c r="D383" s="3"/>
      <c r="E383" s="9"/>
      <c r="F383" s="3"/>
      <c r="G383" s="9"/>
    </row>
    <row r="384" spans="1:7" ht="12.75">
      <c r="A384" s="9">
        <v>212</v>
      </c>
      <c r="B384" s="3"/>
      <c r="C384" s="9"/>
      <c r="D384" s="3"/>
      <c r="E384" s="9"/>
      <c r="F384" s="3"/>
      <c r="G384" s="9"/>
    </row>
    <row r="385" spans="1:7" ht="12.75">
      <c r="A385" s="9">
        <v>213</v>
      </c>
      <c r="B385" s="3"/>
      <c r="C385" s="9"/>
      <c r="D385" s="3"/>
      <c r="E385" s="9"/>
      <c r="F385" s="3"/>
      <c r="G385" s="9"/>
    </row>
    <row r="386" spans="1:7" ht="12.75">
      <c r="A386" s="9">
        <v>221</v>
      </c>
      <c r="B386" s="3"/>
      <c r="C386" s="9"/>
      <c r="D386" s="3"/>
      <c r="E386" s="9"/>
      <c r="F386" s="3"/>
      <c r="G386" s="9"/>
    </row>
    <row r="387" spans="1:7" ht="12.75">
      <c r="A387" s="9">
        <v>223</v>
      </c>
      <c r="B387" s="3"/>
      <c r="C387" s="9"/>
      <c r="D387" s="3"/>
      <c r="E387" s="9"/>
      <c r="F387" s="3"/>
      <c r="G387" s="9"/>
    </row>
    <row r="388" spans="1:7" ht="12.75">
      <c r="A388" s="9">
        <v>231</v>
      </c>
      <c r="B388" s="3"/>
      <c r="C388" s="9"/>
      <c r="D388" s="3"/>
      <c r="E388" s="9"/>
      <c r="F388" s="3"/>
      <c r="G388" s="9"/>
    </row>
    <row r="389" spans="1:7" ht="12.75">
      <c r="A389" s="9">
        <v>232</v>
      </c>
      <c r="B389" s="3"/>
      <c r="C389" s="9"/>
      <c r="D389" s="3"/>
      <c r="E389" s="9"/>
      <c r="F389" s="3"/>
      <c r="G389" s="9"/>
    </row>
    <row r="390" spans="1:7" ht="12.75">
      <c r="A390" s="9">
        <v>311</v>
      </c>
      <c r="B390" s="3"/>
      <c r="C390" s="9"/>
      <c r="D390" s="3"/>
      <c r="E390" s="9"/>
      <c r="F390" s="3"/>
      <c r="G390" s="9"/>
    </row>
    <row r="391" spans="1:7" ht="12.75">
      <c r="A391" s="9">
        <v>312</v>
      </c>
      <c r="B391" s="3"/>
      <c r="C391" s="9"/>
      <c r="D391" s="3"/>
      <c r="E391" s="9"/>
      <c r="F391" s="3"/>
      <c r="G391" s="9"/>
    </row>
    <row r="392" spans="1:7" ht="12.75">
      <c r="A392" s="9">
        <v>321</v>
      </c>
      <c r="B392" s="3"/>
      <c r="C392" s="9"/>
      <c r="D392" s="3"/>
      <c r="E392" s="9"/>
      <c r="F392" s="3"/>
      <c r="G392" s="9"/>
    </row>
    <row r="393" spans="1:7" ht="12.75">
      <c r="A393" s="12">
        <v>322</v>
      </c>
      <c r="B393" s="1"/>
      <c r="C393" s="12"/>
      <c r="D393" s="1"/>
      <c r="E393" s="12"/>
      <c r="F393" s="1"/>
      <c r="G393" s="12"/>
    </row>
    <row r="394" ht="12.75">
      <c r="A394">
        <f>COUNT(A375:A393)</f>
        <v>19</v>
      </c>
    </row>
    <row r="397" spans="1:7" ht="12.75">
      <c r="A397" s="96"/>
      <c r="B397" s="298" t="s">
        <v>427</v>
      </c>
      <c r="C397" s="299"/>
      <c r="D397" s="299"/>
      <c r="E397" s="299"/>
      <c r="F397" s="299"/>
      <c r="G397" s="300"/>
    </row>
    <row r="398" spans="1:7" ht="13.5" thickBot="1">
      <c r="A398" s="204" t="s">
        <v>431</v>
      </c>
      <c r="B398" s="118">
        <v>1</v>
      </c>
      <c r="C398" s="191">
        <v>1</v>
      </c>
      <c r="D398" s="118">
        <v>1</v>
      </c>
      <c r="E398" s="191">
        <v>2</v>
      </c>
      <c r="F398" s="118">
        <v>2</v>
      </c>
      <c r="G398" s="192">
        <v>3</v>
      </c>
    </row>
    <row r="399" spans="1:7" ht="13.5" thickTop="1">
      <c r="A399" s="93">
        <v>1112</v>
      </c>
      <c r="B399" s="9"/>
      <c r="C399" s="3"/>
      <c r="D399" s="9"/>
      <c r="E399" s="3"/>
      <c r="F399" s="9"/>
      <c r="G399" s="35"/>
    </row>
    <row r="400" spans="1:7" ht="12.75">
      <c r="A400" s="93">
        <v>1113</v>
      </c>
      <c r="B400" s="9"/>
      <c r="C400" s="3"/>
      <c r="D400" s="9"/>
      <c r="E400" s="3"/>
      <c r="F400" s="9"/>
      <c r="G400" s="35"/>
    </row>
    <row r="401" spans="1:7" ht="12.75">
      <c r="A401" s="93">
        <v>1121</v>
      </c>
      <c r="B401" s="9"/>
      <c r="C401" s="3"/>
      <c r="D401" s="9"/>
      <c r="E401" s="3"/>
      <c r="F401" s="9"/>
      <c r="G401" s="35"/>
    </row>
    <row r="402" spans="1:7" ht="12.75">
      <c r="A402" s="93">
        <v>1122</v>
      </c>
      <c r="B402" s="9"/>
      <c r="C402" s="3"/>
      <c r="D402" s="9"/>
      <c r="E402" s="3"/>
      <c r="F402" s="9"/>
      <c r="G402" s="35"/>
    </row>
    <row r="403" spans="1:7" ht="12.75">
      <c r="A403" s="93">
        <v>1123</v>
      </c>
      <c r="B403" s="9"/>
      <c r="C403" s="3"/>
      <c r="D403" s="9"/>
      <c r="E403" s="3"/>
      <c r="F403" s="9"/>
      <c r="G403" s="35"/>
    </row>
    <row r="404" spans="1:7" ht="12.75">
      <c r="A404" s="93">
        <v>1131</v>
      </c>
      <c r="B404" s="9"/>
      <c r="C404" s="3"/>
      <c r="D404" s="9"/>
      <c r="E404" s="3"/>
      <c r="F404" s="9"/>
      <c r="G404" s="35"/>
    </row>
    <row r="405" spans="1:7" ht="12.75">
      <c r="A405" s="93">
        <v>1132</v>
      </c>
      <c r="B405" s="9"/>
      <c r="C405" s="3"/>
      <c r="D405" s="9"/>
      <c r="E405" s="3"/>
      <c r="F405" s="9"/>
      <c r="G405" s="35"/>
    </row>
    <row r="406" spans="1:7" ht="12.75">
      <c r="A406" s="93">
        <v>1211</v>
      </c>
      <c r="B406" s="9"/>
      <c r="C406" s="3"/>
      <c r="D406" s="9"/>
      <c r="E406" s="3"/>
      <c r="F406" s="9"/>
      <c r="G406" s="35"/>
    </row>
    <row r="407" spans="1:7" ht="12.75">
      <c r="A407" s="93">
        <v>1212</v>
      </c>
      <c r="B407" s="9"/>
      <c r="C407" s="3"/>
      <c r="D407" s="9"/>
      <c r="E407" s="3"/>
      <c r="F407" s="9"/>
      <c r="G407" s="35"/>
    </row>
    <row r="408" spans="1:7" ht="12.75">
      <c r="A408" s="93">
        <v>1213</v>
      </c>
      <c r="B408" s="9"/>
      <c r="C408" s="3"/>
      <c r="D408" s="9"/>
      <c r="E408" s="3"/>
      <c r="F408" s="9"/>
      <c r="G408" s="35"/>
    </row>
    <row r="409" spans="1:7" ht="12.75">
      <c r="A409" s="93">
        <v>1221</v>
      </c>
      <c r="B409" s="9"/>
      <c r="C409" s="3"/>
      <c r="D409" s="9"/>
      <c r="E409" s="3"/>
      <c r="F409" s="9"/>
      <c r="G409" s="35"/>
    </row>
    <row r="410" spans="1:7" ht="12.75">
      <c r="A410" s="93">
        <v>1223</v>
      </c>
      <c r="B410" s="9"/>
      <c r="C410" s="3"/>
      <c r="D410" s="9"/>
      <c r="E410" s="3"/>
      <c r="F410" s="9"/>
      <c r="G410" s="35"/>
    </row>
    <row r="411" spans="1:7" ht="12.75">
      <c r="A411" s="93">
        <v>1231</v>
      </c>
      <c r="B411" s="9"/>
      <c r="C411" s="3"/>
      <c r="D411" s="9"/>
      <c r="E411" s="3"/>
      <c r="F411" s="9"/>
      <c r="G411" s="35"/>
    </row>
    <row r="412" spans="1:7" ht="12.75">
      <c r="A412" s="93">
        <v>1232</v>
      </c>
      <c r="B412" s="9"/>
      <c r="C412" s="3"/>
      <c r="D412" s="9"/>
      <c r="E412" s="3"/>
      <c r="F412" s="9"/>
      <c r="G412" s="35"/>
    </row>
    <row r="413" spans="1:7" ht="12.75">
      <c r="A413" s="93">
        <v>1311</v>
      </c>
      <c r="B413" s="9"/>
      <c r="C413" s="3"/>
      <c r="D413" s="9"/>
      <c r="E413" s="3"/>
      <c r="F413" s="9"/>
      <c r="G413" s="35"/>
    </row>
    <row r="414" spans="1:7" ht="12.75">
      <c r="A414" s="93">
        <v>1312</v>
      </c>
      <c r="B414" s="9"/>
      <c r="C414" s="3"/>
      <c r="D414" s="9"/>
      <c r="E414" s="3"/>
      <c r="F414" s="9"/>
      <c r="G414" s="35"/>
    </row>
    <row r="415" spans="1:7" ht="12.75">
      <c r="A415" s="93">
        <v>1321</v>
      </c>
      <c r="B415" s="9"/>
      <c r="C415" s="3"/>
      <c r="D415" s="9"/>
      <c r="E415" s="3"/>
      <c r="F415" s="9"/>
      <c r="G415" s="35"/>
    </row>
    <row r="416" spans="1:7" ht="12.75">
      <c r="A416" s="93">
        <v>1322</v>
      </c>
      <c r="B416" s="9"/>
      <c r="C416" s="3"/>
      <c r="D416" s="9"/>
      <c r="E416" s="3"/>
      <c r="F416" s="9"/>
      <c r="G416" s="35"/>
    </row>
    <row r="417" spans="1:7" ht="12.75">
      <c r="A417" s="93">
        <v>2111</v>
      </c>
      <c r="B417" s="9"/>
      <c r="C417" s="3"/>
      <c r="D417" s="9"/>
      <c r="E417" s="3"/>
      <c r="F417" s="9"/>
      <c r="G417" s="35"/>
    </row>
    <row r="418" spans="1:7" ht="12.75">
      <c r="A418" s="93">
        <v>2112</v>
      </c>
      <c r="B418" s="9"/>
      <c r="C418" s="3"/>
      <c r="D418" s="9"/>
      <c r="E418" s="3"/>
      <c r="F418" s="9"/>
      <c r="G418" s="35"/>
    </row>
    <row r="419" spans="1:7" ht="12.75">
      <c r="A419" s="93">
        <v>2113</v>
      </c>
      <c r="B419" s="9"/>
      <c r="C419" s="3"/>
      <c r="D419" s="9"/>
      <c r="E419" s="3"/>
      <c r="F419" s="9"/>
      <c r="G419" s="35"/>
    </row>
    <row r="420" spans="1:7" ht="12.75">
      <c r="A420" s="93">
        <v>2121</v>
      </c>
      <c r="B420" s="9"/>
      <c r="C420" s="3"/>
      <c r="D420" s="9"/>
      <c r="E420" s="3"/>
      <c r="F420" s="9"/>
      <c r="G420" s="35"/>
    </row>
    <row r="421" spans="1:7" ht="12.75">
      <c r="A421" s="93">
        <v>2123</v>
      </c>
      <c r="B421" s="9"/>
      <c r="C421" s="3"/>
      <c r="D421" s="9"/>
      <c r="E421" s="3"/>
      <c r="F421" s="9"/>
      <c r="G421" s="35"/>
    </row>
    <row r="422" spans="1:7" ht="12.75">
      <c r="A422" s="93">
        <v>2131</v>
      </c>
      <c r="B422" s="9"/>
      <c r="C422" s="3"/>
      <c r="D422" s="9"/>
      <c r="E422" s="3"/>
      <c r="F422" s="9"/>
      <c r="G422" s="35"/>
    </row>
    <row r="423" spans="1:7" ht="12.75">
      <c r="A423" s="93">
        <v>2132</v>
      </c>
      <c r="B423" s="9"/>
      <c r="C423" s="3"/>
      <c r="D423" s="9"/>
      <c r="E423" s="3"/>
      <c r="F423" s="9"/>
      <c r="G423" s="35"/>
    </row>
    <row r="424" spans="1:7" ht="12.75">
      <c r="A424" s="93">
        <v>2211</v>
      </c>
      <c r="B424" s="9"/>
      <c r="C424" s="3"/>
      <c r="D424" s="9"/>
      <c r="E424" s="3"/>
      <c r="F424" s="9"/>
      <c r="G424" s="35"/>
    </row>
    <row r="425" spans="1:7" ht="12.75">
      <c r="A425" s="93">
        <v>2213</v>
      </c>
      <c r="B425" s="9"/>
      <c r="C425" s="3"/>
      <c r="D425" s="9"/>
      <c r="E425" s="3"/>
      <c r="F425" s="9"/>
      <c r="G425" s="35"/>
    </row>
    <row r="426" spans="1:7" ht="12.75">
      <c r="A426" s="93">
        <v>2231</v>
      </c>
      <c r="B426" s="9"/>
      <c r="C426" s="3"/>
      <c r="D426" s="9"/>
      <c r="E426" s="3"/>
      <c r="F426" s="9"/>
      <c r="G426" s="35"/>
    </row>
    <row r="427" spans="1:7" ht="12.75">
      <c r="A427" s="93">
        <v>2311</v>
      </c>
      <c r="B427" s="9"/>
      <c r="C427" s="3"/>
      <c r="D427" s="9"/>
      <c r="E427" s="3"/>
      <c r="F427" s="9"/>
      <c r="G427" s="35"/>
    </row>
    <row r="428" spans="1:7" ht="12.75">
      <c r="A428" s="93">
        <v>2312</v>
      </c>
      <c r="B428" s="9"/>
      <c r="C428" s="3"/>
      <c r="D428" s="9"/>
      <c r="E428" s="3"/>
      <c r="F428" s="9"/>
      <c r="G428" s="35"/>
    </row>
    <row r="429" spans="1:7" ht="12.75">
      <c r="A429" s="93">
        <v>2313</v>
      </c>
      <c r="B429" s="9"/>
      <c r="C429" s="3"/>
      <c r="D429" s="9"/>
      <c r="E429" s="3"/>
      <c r="F429" s="9"/>
      <c r="G429" s="35"/>
    </row>
    <row r="430" spans="1:7" ht="12.75">
      <c r="A430" s="93">
        <v>2321</v>
      </c>
      <c r="B430" s="9"/>
      <c r="C430" s="3"/>
      <c r="D430" s="9"/>
      <c r="E430" s="3"/>
      <c r="F430" s="9"/>
      <c r="G430" s="35"/>
    </row>
    <row r="431" spans="1:7" ht="12.75">
      <c r="A431" s="93">
        <v>3111</v>
      </c>
      <c r="B431" s="9"/>
      <c r="C431" s="3"/>
      <c r="D431" s="9"/>
      <c r="E431" s="3"/>
      <c r="F431" s="9"/>
      <c r="G431" s="35"/>
    </row>
    <row r="432" spans="1:7" ht="12.75">
      <c r="A432" s="93">
        <v>3112</v>
      </c>
      <c r="B432" s="9"/>
      <c r="C432" s="3"/>
      <c r="D432" s="9"/>
      <c r="E432" s="3"/>
      <c r="F432" s="9"/>
      <c r="G432" s="35"/>
    </row>
    <row r="433" spans="1:7" ht="12.75">
      <c r="A433" s="93">
        <v>3121</v>
      </c>
      <c r="B433" s="9"/>
      <c r="C433" s="3"/>
      <c r="D433" s="9"/>
      <c r="E433" s="3"/>
      <c r="F433" s="9"/>
      <c r="G433" s="35"/>
    </row>
    <row r="434" spans="1:7" ht="12.75">
      <c r="A434" s="93">
        <v>3122</v>
      </c>
      <c r="B434" s="9"/>
      <c r="C434" s="3"/>
      <c r="D434" s="9"/>
      <c r="E434" s="3"/>
      <c r="F434" s="9"/>
      <c r="G434" s="35"/>
    </row>
    <row r="435" spans="1:7" ht="12.75">
      <c r="A435" s="93">
        <v>3211</v>
      </c>
      <c r="B435" s="9"/>
      <c r="C435" s="3"/>
      <c r="D435" s="9"/>
      <c r="E435" s="3"/>
      <c r="F435" s="9"/>
      <c r="G435" s="35"/>
    </row>
    <row r="436" spans="1:7" ht="12.75">
      <c r="A436" s="93">
        <v>3212</v>
      </c>
      <c r="B436" s="9"/>
      <c r="C436" s="3"/>
      <c r="D436" s="9"/>
      <c r="E436" s="3"/>
      <c r="F436" s="9"/>
      <c r="G436" s="35"/>
    </row>
    <row r="437" spans="1:7" ht="12.75">
      <c r="A437" s="93">
        <v>3213</v>
      </c>
      <c r="B437" s="9"/>
      <c r="C437" s="3"/>
      <c r="D437" s="9"/>
      <c r="E437" s="3"/>
      <c r="F437" s="9"/>
      <c r="G437" s="35"/>
    </row>
    <row r="438" spans="1:7" ht="12.75">
      <c r="A438" s="5">
        <v>3221</v>
      </c>
      <c r="B438" s="12"/>
      <c r="C438" s="1"/>
      <c r="D438" s="12"/>
      <c r="E438" s="1"/>
      <c r="F438" s="12"/>
      <c r="G438" s="36"/>
    </row>
    <row r="439" ht="12.75">
      <c r="A439">
        <f>COUNT(A399:A438)</f>
        <v>40</v>
      </c>
    </row>
    <row r="442" spans="1:7" ht="12.75">
      <c r="A442" s="96"/>
      <c r="B442" s="298" t="s">
        <v>427</v>
      </c>
      <c r="C442" s="299"/>
      <c r="D442" s="299"/>
      <c r="E442" s="299"/>
      <c r="F442" s="299"/>
      <c r="G442" s="300"/>
    </row>
    <row r="443" spans="1:7" ht="13.5" thickBot="1">
      <c r="A443" s="204" t="s">
        <v>432</v>
      </c>
      <c r="B443" s="118">
        <v>1</v>
      </c>
      <c r="C443" s="191">
        <v>1</v>
      </c>
      <c r="D443" s="118">
        <v>1</v>
      </c>
      <c r="E443" s="191">
        <v>2</v>
      </c>
      <c r="F443" s="118">
        <v>2</v>
      </c>
      <c r="G443" s="192">
        <v>3</v>
      </c>
    </row>
    <row r="444" spans="1:7" ht="13.5" thickTop="1">
      <c r="A444" s="93">
        <v>11122</v>
      </c>
      <c r="B444" s="9"/>
      <c r="C444" s="3"/>
      <c r="D444" s="9"/>
      <c r="E444" s="3"/>
      <c r="F444" s="9"/>
      <c r="G444" s="35"/>
    </row>
    <row r="445" spans="1:7" ht="12.75">
      <c r="A445" s="93">
        <v>11123</v>
      </c>
      <c r="B445" s="9"/>
      <c r="C445" s="3"/>
      <c r="D445" s="9"/>
      <c r="E445" s="3"/>
      <c r="F445" s="9"/>
      <c r="G445" s="35"/>
    </row>
    <row r="446" spans="1:7" ht="12.75">
      <c r="A446" s="93">
        <v>11132</v>
      </c>
      <c r="B446" s="9"/>
      <c r="C446" s="3"/>
      <c r="D446" s="9"/>
      <c r="E446" s="3"/>
      <c r="F446" s="9"/>
      <c r="G446" s="35"/>
    </row>
    <row r="447" spans="1:7" ht="12.75">
      <c r="A447" s="93">
        <v>11211</v>
      </c>
      <c r="B447" s="9"/>
      <c r="C447" s="3"/>
      <c r="D447" s="9"/>
      <c r="E447" s="3"/>
      <c r="F447" s="9"/>
      <c r="G447" s="35"/>
    </row>
    <row r="448" spans="1:7" ht="12.75">
      <c r="A448" s="93">
        <v>11212</v>
      </c>
      <c r="B448" s="9"/>
      <c r="C448" s="3"/>
      <c r="D448" s="9"/>
      <c r="E448" s="3"/>
      <c r="F448" s="9"/>
      <c r="G448" s="35"/>
    </row>
    <row r="449" spans="1:7" ht="12.75">
      <c r="A449" s="93">
        <v>11213</v>
      </c>
      <c r="B449" s="9"/>
      <c r="C449" s="3"/>
      <c r="D449" s="9"/>
      <c r="E449" s="3"/>
      <c r="F449" s="9"/>
      <c r="G449" s="35"/>
    </row>
    <row r="450" spans="1:7" ht="12.75">
      <c r="A450" s="93">
        <v>11221</v>
      </c>
      <c r="B450" s="9"/>
      <c r="C450" s="3"/>
      <c r="D450" s="9"/>
      <c r="E450" s="3"/>
      <c r="F450" s="9"/>
      <c r="G450" s="35"/>
    </row>
    <row r="451" spans="1:7" ht="12.75">
      <c r="A451" s="93">
        <v>11223</v>
      </c>
      <c r="B451" s="9"/>
      <c r="C451" s="3"/>
      <c r="D451" s="9"/>
      <c r="E451" s="3"/>
      <c r="F451" s="9"/>
      <c r="G451" s="35"/>
    </row>
    <row r="452" spans="1:7" ht="12.75">
      <c r="A452" s="93">
        <v>11231</v>
      </c>
      <c r="B452" s="9"/>
      <c r="C452" s="3"/>
      <c r="D452" s="9"/>
      <c r="E452" s="3"/>
      <c r="F452" s="9"/>
      <c r="G452" s="35"/>
    </row>
    <row r="453" spans="1:7" ht="12.75">
      <c r="A453" s="93">
        <v>11232</v>
      </c>
      <c r="B453" s="9"/>
      <c r="C453" s="3"/>
      <c r="D453" s="9"/>
      <c r="E453" s="3"/>
      <c r="F453" s="9"/>
      <c r="G453" s="35"/>
    </row>
    <row r="454" spans="1:7" ht="12.75">
      <c r="A454" s="93">
        <v>11311</v>
      </c>
      <c r="B454" s="9"/>
      <c r="C454" s="3"/>
      <c r="D454" s="9"/>
      <c r="E454" s="3"/>
      <c r="F454" s="9"/>
      <c r="G454" s="35"/>
    </row>
    <row r="455" spans="1:7" ht="12.75">
      <c r="A455" s="93">
        <v>11312</v>
      </c>
      <c r="B455" s="9"/>
      <c r="C455" s="3"/>
      <c r="D455" s="9"/>
      <c r="E455" s="3"/>
      <c r="F455" s="9"/>
      <c r="G455" s="35"/>
    </row>
    <row r="456" spans="1:7" ht="12.75">
      <c r="A456" s="93">
        <v>11321</v>
      </c>
      <c r="B456" s="9"/>
      <c r="C456" s="3"/>
      <c r="D456" s="9"/>
      <c r="E456" s="3"/>
      <c r="F456" s="9"/>
      <c r="G456" s="35"/>
    </row>
    <row r="457" spans="1:7" ht="12.75">
      <c r="A457" s="93">
        <v>11322</v>
      </c>
      <c r="B457" s="9"/>
      <c r="C457" s="3"/>
      <c r="D457" s="9"/>
      <c r="E457" s="3"/>
      <c r="F457" s="9"/>
      <c r="G457" s="35"/>
    </row>
    <row r="458" spans="1:7" ht="12.75">
      <c r="A458" s="93">
        <v>12112</v>
      </c>
      <c r="B458" s="9"/>
      <c r="C458" s="3"/>
      <c r="D458" s="9"/>
      <c r="E458" s="3"/>
      <c r="F458" s="9"/>
      <c r="G458" s="35"/>
    </row>
    <row r="459" spans="1:7" ht="12.75">
      <c r="A459" s="93">
        <v>12113</v>
      </c>
      <c r="B459" s="9"/>
      <c r="C459" s="3"/>
      <c r="D459" s="9"/>
      <c r="E459" s="3"/>
      <c r="F459" s="9"/>
      <c r="G459" s="35"/>
    </row>
    <row r="460" spans="1:7" ht="12.75">
      <c r="A460" s="93">
        <v>12121</v>
      </c>
      <c r="B460" s="9"/>
      <c r="C460" s="3"/>
      <c r="D460" s="9"/>
      <c r="E460" s="3"/>
      <c r="F460" s="9"/>
      <c r="G460" s="35"/>
    </row>
    <row r="461" spans="1:7" ht="12.75">
      <c r="A461" s="93">
        <v>12123</v>
      </c>
      <c r="B461" s="9"/>
      <c r="C461" s="3"/>
      <c r="D461" s="9"/>
      <c r="E461" s="3"/>
      <c r="F461" s="9"/>
      <c r="G461" s="35"/>
    </row>
    <row r="462" spans="1:7" ht="12.75">
      <c r="A462" s="93">
        <v>12131</v>
      </c>
      <c r="B462" s="9"/>
      <c r="C462" s="3"/>
      <c r="D462" s="9"/>
      <c r="E462" s="3"/>
      <c r="F462" s="9"/>
      <c r="G462" s="35"/>
    </row>
    <row r="463" spans="1:7" ht="12.75">
      <c r="A463" s="93">
        <v>12132</v>
      </c>
      <c r="B463" s="9"/>
      <c r="C463" s="3"/>
      <c r="D463" s="9"/>
      <c r="E463" s="3"/>
      <c r="F463" s="9"/>
      <c r="G463" s="35"/>
    </row>
    <row r="464" spans="1:7" ht="12.75">
      <c r="A464" s="93">
        <v>12211</v>
      </c>
      <c r="B464" s="9"/>
      <c r="C464" s="3"/>
      <c r="D464" s="9"/>
      <c r="E464" s="3"/>
      <c r="F464" s="9"/>
      <c r="G464" s="35"/>
    </row>
    <row r="465" spans="1:7" ht="12.75">
      <c r="A465" s="93">
        <v>12213</v>
      </c>
      <c r="B465" s="9"/>
      <c r="C465" s="3"/>
      <c r="D465" s="9"/>
      <c r="E465" s="3"/>
      <c r="F465" s="9"/>
      <c r="G465" s="35"/>
    </row>
    <row r="466" spans="1:7" ht="12.75">
      <c r="A466" s="93">
        <v>12231</v>
      </c>
      <c r="B466" s="9"/>
      <c r="C466" s="3"/>
      <c r="D466" s="9"/>
      <c r="E466" s="3"/>
      <c r="F466" s="9"/>
      <c r="G466" s="35"/>
    </row>
    <row r="467" spans="1:7" ht="12.75">
      <c r="A467" s="93">
        <v>12311</v>
      </c>
      <c r="B467" s="9"/>
      <c r="C467" s="3"/>
      <c r="D467" s="9"/>
      <c r="E467" s="3"/>
      <c r="F467" s="9"/>
      <c r="G467" s="35"/>
    </row>
    <row r="468" spans="1:7" ht="12.75">
      <c r="A468" s="93">
        <v>12312</v>
      </c>
      <c r="B468" s="9"/>
      <c r="C468" s="3"/>
      <c r="D468" s="9"/>
      <c r="E468" s="3"/>
      <c r="F468" s="9"/>
      <c r="G468" s="35"/>
    </row>
    <row r="469" spans="1:7" ht="12.75">
      <c r="A469" s="93">
        <v>12321</v>
      </c>
      <c r="B469" s="9"/>
      <c r="C469" s="3"/>
      <c r="D469" s="9"/>
      <c r="E469" s="3"/>
      <c r="F469" s="9"/>
      <c r="G469" s="35"/>
    </row>
    <row r="470" spans="1:7" ht="12.75">
      <c r="A470" s="93">
        <v>13112</v>
      </c>
      <c r="B470" s="9"/>
      <c r="C470" s="3"/>
      <c r="D470" s="9"/>
      <c r="E470" s="3"/>
      <c r="F470" s="9"/>
      <c r="G470" s="35"/>
    </row>
    <row r="471" spans="1:7" ht="12.75">
      <c r="A471" s="93">
        <v>13121</v>
      </c>
      <c r="B471" s="9"/>
      <c r="C471" s="3"/>
      <c r="D471" s="9"/>
      <c r="E471" s="3"/>
      <c r="F471" s="9"/>
      <c r="G471" s="35"/>
    </row>
    <row r="472" spans="1:7" ht="12.75">
      <c r="A472" s="93">
        <v>13122</v>
      </c>
      <c r="B472" s="9"/>
      <c r="C472" s="3"/>
      <c r="D472" s="9"/>
      <c r="E472" s="3"/>
      <c r="F472" s="9"/>
      <c r="G472" s="35"/>
    </row>
    <row r="473" spans="1:7" ht="12.75">
      <c r="A473" s="93">
        <v>13211</v>
      </c>
      <c r="B473" s="9"/>
      <c r="C473" s="3"/>
      <c r="D473" s="9"/>
      <c r="E473" s="3"/>
      <c r="F473" s="9"/>
      <c r="G473" s="35"/>
    </row>
    <row r="474" spans="1:7" ht="12.75">
      <c r="A474" s="93">
        <v>13212</v>
      </c>
      <c r="B474" s="9"/>
      <c r="C474" s="3"/>
      <c r="D474" s="9"/>
      <c r="E474" s="3"/>
      <c r="F474" s="9"/>
      <c r="G474" s="35"/>
    </row>
    <row r="475" spans="1:7" ht="12.75">
      <c r="A475" s="93">
        <v>13221</v>
      </c>
      <c r="B475" s="9"/>
      <c r="C475" s="3"/>
      <c r="D475" s="9"/>
      <c r="E475" s="3"/>
      <c r="F475" s="9"/>
      <c r="G475" s="35"/>
    </row>
    <row r="476" spans="1:7" ht="12.75">
      <c r="A476" s="93">
        <v>21112</v>
      </c>
      <c r="B476" s="9"/>
      <c r="C476" s="3"/>
      <c r="D476" s="9"/>
      <c r="E476" s="3"/>
      <c r="F476" s="9"/>
      <c r="G476" s="35"/>
    </row>
    <row r="477" spans="1:7" ht="12.75">
      <c r="A477" s="93">
        <v>21113</v>
      </c>
      <c r="B477" s="9"/>
      <c r="C477" s="3"/>
      <c r="D477" s="9"/>
      <c r="E477" s="3"/>
      <c r="F477" s="9"/>
      <c r="G477" s="35"/>
    </row>
    <row r="478" spans="1:7" ht="12.75">
      <c r="A478" s="93">
        <v>21121</v>
      </c>
      <c r="B478" s="9"/>
      <c r="C478" s="3"/>
      <c r="D478" s="9"/>
      <c r="E478" s="3"/>
      <c r="F478" s="9"/>
      <c r="G478" s="35"/>
    </row>
    <row r="479" spans="1:7" ht="12.75">
      <c r="A479" s="93">
        <v>21123</v>
      </c>
      <c r="B479" s="9"/>
      <c r="C479" s="3"/>
      <c r="D479" s="9"/>
      <c r="E479" s="3"/>
      <c r="F479" s="9"/>
      <c r="G479" s="35"/>
    </row>
    <row r="480" spans="1:7" ht="12.75">
      <c r="A480" s="93">
        <v>21131</v>
      </c>
      <c r="B480" s="9"/>
      <c r="C480" s="3"/>
      <c r="D480" s="9"/>
      <c r="E480" s="3"/>
      <c r="F480" s="9"/>
      <c r="G480" s="35"/>
    </row>
    <row r="481" spans="1:7" ht="12.75">
      <c r="A481" s="93">
        <v>21132</v>
      </c>
      <c r="B481" s="9"/>
      <c r="C481" s="3"/>
      <c r="D481" s="9"/>
      <c r="E481" s="3"/>
      <c r="F481" s="9"/>
      <c r="G481" s="35"/>
    </row>
    <row r="482" spans="1:7" ht="12.75">
      <c r="A482" s="93">
        <v>21211</v>
      </c>
      <c r="B482" s="9"/>
      <c r="C482" s="3"/>
      <c r="D482" s="9"/>
      <c r="E482" s="3"/>
      <c r="F482" s="9"/>
      <c r="G482" s="35"/>
    </row>
    <row r="483" spans="1:7" ht="12.75">
      <c r="A483" s="93">
        <v>21213</v>
      </c>
      <c r="B483" s="9"/>
      <c r="C483" s="3"/>
      <c r="D483" s="9"/>
      <c r="E483" s="3"/>
      <c r="F483" s="9"/>
      <c r="G483" s="35"/>
    </row>
    <row r="484" spans="1:7" ht="12.75">
      <c r="A484" s="93">
        <v>21231</v>
      </c>
      <c r="B484" s="9"/>
      <c r="C484" s="3"/>
      <c r="D484" s="9"/>
      <c r="E484" s="3"/>
      <c r="F484" s="9"/>
      <c r="G484" s="35"/>
    </row>
    <row r="485" spans="1:7" ht="12.75">
      <c r="A485" s="93">
        <v>21311</v>
      </c>
      <c r="B485" s="9"/>
      <c r="C485" s="3"/>
      <c r="D485" s="9"/>
      <c r="E485" s="3"/>
      <c r="F485" s="9"/>
      <c r="G485" s="35"/>
    </row>
    <row r="486" spans="1:7" ht="12.75">
      <c r="A486" s="93">
        <v>21312</v>
      </c>
      <c r="B486" s="9"/>
      <c r="C486" s="3"/>
      <c r="D486" s="9"/>
      <c r="E486" s="3"/>
      <c r="F486" s="9"/>
      <c r="G486" s="35"/>
    </row>
    <row r="487" spans="1:7" ht="12.75">
      <c r="A487" s="93">
        <v>21321</v>
      </c>
      <c r="B487" s="9"/>
      <c r="C487" s="3"/>
      <c r="D487" s="9"/>
      <c r="E487" s="3"/>
      <c r="F487" s="9"/>
      <c r="G487" s="35"/>
    </row>
    <row r="488" spans="1:7" ht="12.75">
      <c r="A488" s="93">
        <v>22111</v>
      </c>
      <c r="B488" s="9"/>
      <c r="C488" s="3"/>
      <c r="D488" s="9"/>
      <c r="E488" s="3"/>
      <c r="F488" s="9"/>
      <c r="G488" s="35"/>
    </row>
    <row r="489" spans="1:7" ht="12.75">
      <c r="A489" s="93">
        <v>22113</v>
      </c>
      <c r="B489" s="9"/>
      <c r="C489" s="3"/>
      <c r="D489" s="9"/>
      <c r="E489" s="3"/>
      <c r="F489" s="9"/>
      <c r="G489" s="35"/>
    </row>
    <row r="490" spans="1:7" ht="12.75">
      <c r="A490" s="93">
        <v>22131</v>
      </c>
      <c r="B490" s="9"/>
      <c r="C490" s="3"/>
      <c r="D490" s="9"/>
      <c r="E490" s="3"/>
      <c r="F490" s="9"/>
      <c r="G490" s="35"/>
    </row>
    <row r="491" spans="1:7" ht="12.75">
      <c r="A491" s="93">
        <v>22311</v>
      </c>
      <c r="B491" s="9"/>
      <c r="C491" s="3"/>
      <c r="D491" s="9"/>
      <c r="E491" s="3"/>
      <c r="F491" s="9"/>
      <c r="G491" s="35"/>
    </row>
    <row r="492" spans="1:7" ht="12.75">
      <c r="A492" s="93">
        <v>23111</v>
      </c>
      <c r="B492" s="9"/>
      <c r="C492" s="3"/>
      <c r="D492" s="9"/>
      <c r="E492" s="3"/>
      <c r="F492" s="9"/>
      <c r="G492" s="35"/>
    </row>
    <row r="493" spans="1:7" ht="12.75">
      <c r="A493" s="93">
        <v>23112</v>
      </c>
      <c r="B493" s="9"/>
      <c r="C493" s="3"/>
      <c r="D493" s="9"/>
      <c r="E493" s="3"/>
      <c r="F493" s="9"/>
      <c r="G493" s="35"/>
    </row>
    <row r="494" spans="1:7" ht="12.75">
      <c r="A494" s="93">
        <v>23121</v>
      </c>
      <c r="B494" s="9"/>
      <c r="C494" s="3"/>
      <c r="D494" s="9"/>
      <c r="E494" s="3"/>
      <c r="F494" s="9"/>
      <c r="G494" s="35"/>
    </row>
    <row r="495" spans="1:7" ht="12.75">
      <c r="A495" s="93">
        <v>23211</v>
      </c>
      <c r="B495" s="9"/>
      <c r="C495" s="3"/>
      <c r="D495" s="9"/>
      <c r="E495" s="3"/>
      <c r="F495" s="9"/>
      <c r="G495" s="35"/>
    </row>
    <row r="496" spans="1:7" ht="12.75">
      <c r="A496" s="93">
        <v>31112</v>
      </c>
      <c r="B496" s="9"/>
      <c r="C496" s="3"/>
      <c r="D496" s="9"/>
      <c r="E496" s="3"/>
      <c r="F496" s="9"/>
      <c r="G496" s="35"/>
    </row>
    <row r="497" spans="1:7" ht="12.75">
      <c r="A497" s="93">
        <v>31121</v>
      </c>
      <c r="B497" s="9"/>
      <c r="C497" s="3"/>
      <c r="D497" s="9"/>
      <c r="E497" s="3"/>
      <c r="F497" s="9"/>
      <c r="G497" s="35"/>
    </row>
    <row r="498" spans="1:7" ht="12.75">
      <c r="A498" s="93">
        <v>31122</v>
      </c>
      <c r="B498" s="9"/>
      <c r="C498" s="3"/>
      <c r="D498" s="9"/>
      <c r="E498" s="3"/>
      <c r="F498" s="9"/>
      <c r="G498" s="35"/>
    </row>
    <row r="499" spans="1:7" ht="12.75">
      <c r="A499" s="93">
        <v>31211</v>
      </c>
      <c r="B499" s="9"/>
      <c r="C499" s="3"/>
      <c r="D499" s="9"/>
      <c r="E499" s="3"/>
      <c r="F499" s="9"/>
      <c r="G499" s="35"/>
    </row>
    <row r="500" spans="1:7" ht="12.75">
      <c r="A500" s="93">
        <v>31212</v>
      </c>
      <c r="B500" s="9"/>
      <c r="C500" s="3"/>
      <c r="D500" s="9"/>
      <c r="E500" s="3"/>
      <c r="F500" s="9"/>
      <c r="G500" s="35"/>
    </row>
    <row r="501" spans="1:7" ht="12.75">
      <c r="A501" s="93">
        <v>31221</v>
      </c>
      <c r="B501" s="9"/>
      <c r="C501" s="3"/>
      <c r="D501" s="9"/>
      <c r="E501" s="3"/>
      <c r="F501" s="9"/>
      <c r="G501" s="35"/>
    </row>
    <row r="502" spans="1:7" ht="12.75">
      <c r="A502" s="93">
        <v>32111</v>
      </c>
      <c r="B502" s="9"/>
      <c r="C502" s="3"/>
      <c r="D502" s="9"/>
      <c r="E502" s="3"/>
      <c r="F502" s="9"/>
      <c r="G502" s="35"/>
    </row>
    <row r="503" spans="1:7" ht="12.75">
      <c r="A503" s="93">
        <v>32112</v>
      </c>
      <c r="B503" s="9"/>
      <c r="C503" s="3"/>
      <c r="D503" s="9"/>
      <c r="E503" s="3"/>
      <c r="F503" s="9"/>
      <c r="G503" s="35"/>
    </row>
    <row r="504" spans="1:7" ht="12.75">
      <c r="A504" s="93">
        <v>32121</v>
      </c>
      <c r="B504" s="9"/>
      <c r="C504" s="3"/>
      <c r="D504" s="9"/>
      <c r="E504" s="3"/>
      <c r="F504" s="9"/>
      <c r="G504" s="35"/>
    </row>
    <row r="505" spans="1:7" ht="12.75">
      <c r="A505" s="5">
        <v>32211</v>
      </c>
      <c r="B505" s="12"/>
      <c r="C505" s="1"/>
      <c r="D505" s="12"/>
      <c r="E505" s="1"/>
      <c r="F505" s="12"/>
      <c r="G505" s="36"/>
    </row>
    <row r="506" ht="12.75">
      <c r="A506">
        <f>COUNT(A444:A505)</f>
        <v>62</v>
      </c>
    </row>
    <row r="510" ht="12.75">
      <c r="A510" s="31" t="s">
        <v>433</v>
      </c>
    </row>
    <row r="511" spans="1:6" ht="13.5" thickBot="1">
      <c r="A511" s="94" t="s">
        <v>352</v>
      </c>
      <c r="B511" s="95" t="s">
        <v>351</v>
      </c>
      <c r="C511" s="23" t="s">
        <v>352</v>
      </c>
      <c r="D511" s="95" t="s">
        <v>351</v>
      </c>
      <c r="E511" s="23" t="s">
        <v>352</v>
      </c>
      <c r="F511" s="95" t="s">
        <v>351</v>
      </c>
    </row>
    <row r="512" spans="1:8" ht="13.5" thickTop="1">
      <c r="A512" s="93">
        <v>1</v>
      </c>
      <c r="B512" s="9"/>
      <c r="C512" s="3"/>
      <c r="D512" s="9"/>
      <c r="E512" s="3"/>
      <c r="F512" s="9"/>
      <c r="H512" s="92"/>
    </row>
    <row r="513" spans="1:8" ht="12.75">
      <c r="A513" s="93">
        <v>2</v>
      </c>
      <c r="B513" s="9"/>
      <c r="C513" s="3"/>
      <c r="D513" s="9"/>
      <c r="E513" s="3"/>
      <c r="F513" s="9"/>
      <c r="H513" s="92"/>
    </row>
    <row r="514" spans="1:8" ht="12.75">
      <c r="A514" s="93">
        <v>3</v>
      </c>
      <c r="B514" s="9"/>
      <c r="C514" s="3"/>
      <c r="D514" s="9"/>
      <c r="E514" s="3"/>
      <c r="F514" s="9"/>
      <c r="H514" s="92"/>
    </row>
    <row r="515" spans="1:8" ht="12.75">
      <c r="A515" s="93">
        <v>4</v>
      </c>
      <c r="B515" s="9"/>
      <c r="C515" s="3"/>
      <c r="D515" s="9"/>
      <c r="E515" s="3"/>
      <c r="F515" s="9"/>
      <c r="H515" s="92"/>
    </row>
    <row r="516" spans="1:8" ht="12.75">
      <c r="A516" s="93">
        <v>5</v>
      </c>
      <c r="B516" s="9"/>
      <c r="C516" s="3"/>
      <c r="D516" s="9"/>
      <c r="E516" s="3"/>
      <c r="F516" s="9"/>
      <c r="H516" s="92"/>
    </row>
    <row r="517" spans="1:8" ht="12.75">
      <c r="A517" s="93">
        <v>6</v>
      </c>
      <c r="B517" s="9"/>
      <c r="C517" s="3"/>
      <c r="D517" s="9"/>
      <c r="E517" s="3"/>
      <c r="F517" s="9"/>
      <c r="H517" s="92"/>
    </row>
    <row r="518" spans="1:8" ht="12.75">
      <c r="A518" s="93">
        <v>7</v>
      </c>
      <c r="B518" s="9"/>
      <c r="C518" s="3"/>
      <c r="D518" s="9"/>
      <c r="E518" s="3"/>
      <c r="F518" s="9"/>
      <c r="H518" s="92"/>
    </row>
    <row r="519" spans="1:8" ht="12.75">
      <c r="A519" s="93">
        <v>8</v>
      </c>
      <c r="B519" s="9"/>
      <c r="C519" s="3"/>
      <c r="D519" s="9"/>
      <c r="E519" s="3"/>
      <c r="F519" s="9"/>
      <c r="H519" s="92"/>
    </row>
    <row r="520" spans="1:8" ht="12.75">
      <c r="A520" s="93">
        <v>9</v>
      </c>
      <c r="B520" s="9"/>
      <c r="C520" s="3"/>
      <c r="D520" s="9"/>
      <c r="E520" s="3"/>
      <c r="F520" s="9"/>
      <c r="H520" s="92"/>
    </row>
    <row r="521" spans="1:8" ht="12.75">
      <c r="A521" s="93">
        <v>10</v>
      </c>
      <c r="B521" s="9"/>
      <c r="C521" s="3"/>
      <c r="D521" s="9"/>
      <c r="E521" s="3"/>
      <c r="F521" s="9"/>
      <c r="H521" s="92"/>
    </row>
    <row r="522" spans="1:8" ht="12.75">
      <c r="A522" s="93">
        <v>11</v>
      </c>
      <c r="B522" s="9"/>
      <c r="C522" s="3"/>
      <c r="D522" s="9"/>
      <c r="E522" s="3"/>
      <c r="F522" s="9"/>
      <c r="H522" s="92"/>
    </row>
    <row r="523" spans="1:8" ht="12.75">
      <c r="A523" s="93">
        <v>12</v>
      </c>
      <c r="B523" s="9"/>
      <c r="C523" s="3"/>
      <c r="D523" s="9"/>
      <c r="E523" s="3"/>
      <c r="F523" s="9"/>
      <c r="H523" s="92"/>
    </row>
    <row r="524" spans="1:8" ht="12.75">
      <c r="A524" s="93">
        <v>13</v>
      </c>
      <c r="B524" s="9"/>
      <c r="C524" s="3"/>
      <c r="D524" s="9"/>
      <c r="E524" s="3"/>
      <c r="F524" s="9"/>
      <c r="H524" s="92"/>
    </row>
    <row r="525" spans="1:8" ht="12.75">
      <c r="A525" s="93">
        <v>14</v>
      </c>
      <c r="B525" s="9"/>
      <c r="C525" s="3"/>
      <c r="D525" s="9"/>
      <c r="E525" s="3"/>
      <c r="F525" s="9"/>
      <c r="H525" s="92"/>
    </row>
    <row r="526" spans="1:6" ht="12.75">
      <c r="A526" s="93">
        <v>15</v>
      </c>
      <c r="B526" s="9"/>
      <c r="C526" s="3"/>
      <c r="D526" s="9"/>
      <c r="E526" s="3"/>
      <c r="F526" s="9"/>
    </row>
    <row r="527" spans="1:6" ht="12.75">
      <c r="A527" s="93">
        <v>16</v>
      </c>
      <c r="B527" s="9"/>
      <c r="C527" s="3"/>
      <c r="D527" s="9"/>
      <c r="E527" s="3"/>
      <c r="F527" s="9"/>
    </row>
    <row r="528" spans="1:6" ht="12.75">
      <c r="A528" s="93">
        <v>17</v>
      </c>
      <c r="B528" s="9"/>
      <c r="C528" s="3"/>
      <c r="D528" s="9"/>
      <c r="E528" s="3"/>
      <c r="F528" s="9"/>
    </row>
    <row r="529" spans="1:6" ht="12.75">
      <c r="A529" s="93">
        <v>18</v>
      </c>
      <c r="B529" s="9"/>
      <c r="C529" s="3"/>
      <c r="D529" s="9"/>
      <c r="E529" s="3"/>
      <c r="F529" s="9"/>
    </row>
    <row r="530" spans="1:6" ht="12.75">
      <c r="A530" s="93">
        <v>19</v>
      </c>
      <c r="B530" s="9"/>
      <c r="C530" s="3"/>
      <c r="D530" s="9"/>
      <c r="E530" s="3"/>
      <c r="F530" s="9"/>
    </row>
    <row r="531" spans="1:6" ht="12.75">
      <c r="A531" s="5">
        <v>20</v>
      </c>
      <c r="B531" s="12"/>
      <c r="C531" s="1"/>
      <c r="D531" s="12"/>
      <c r="E531" s="1"/>
      <c r="F531" s="12"/>
    </row>
    <row r="536" spans="1:2" ht="12.75">
      <c r="A536" s="31" t="s">
        <v>457</v>
      </c>
      <c r="B536" s="31" t="s">
        <v>458</v>
      </c>
    </row>
    <row r="540" spans="1:6" ht="13.5" thickBot="1">
      <c r="A540" s="247"/>
      <c r="B540" s="248"/>
      <c r="C540" s="248"/>
      <c r="D540" s="188"/>
      <c r="E540" s="247"/>
      <c r="F540" s="188" t="s">
        <v>430</v>
      </c>
    </row>
    <row r="541" spans="1:6" ht="13.5" thickTop="1">
      <c r="A541" s="40" t="s">
        <v>459</v>
      </c>
      <c r="B541" s="3"/>
      <c r="C541" s="3"/>
      <c r="D541" s="260"/>
      <c r="E541" s="266"/>
      <c r="F541" s="260"/>
    </row>
    <row r="542" spans="1:6" ht="12.75">
      <c r="A542" s="40" t="s">
        <v>460</v>
      </c>
      <c r="B542" s="3"/>
      <c r="C542" s="3"/>
      <c r="D542" s="260"/>
      <c r="E542" s="266"/>
      <c r="F542" s="260"/>
    </row>
    <row r="543" spans="1:6" ht="12.75">
      <c r="A543" s="40" t="s">
        <v>461</v>
      </c>
      <c r="B543" s="3"/>
      <c r="C543" s="3"/>
      <c r="D543" s="260"/>
      <c r="E543" s="266"/>
      <c r="F543" s="260"/>
    </row>
    <row r="544" spans="1:6" ht="12.75">
      <c r="A544" s="40" t="s">
        <v>462</v>
      </c>
      <c r="B544" s="3"/>
      <c r="C544" s="3"/>
      <c r="D544" s="260"/>
      <c r="E544" s="266" t="s">
        <v>469</v>
      </c>
      <c r="F544" s="267"/>
    </row>
    <row r="545" spans="1:6" ht="12.75">
      <c r="A545" s="40" t="s">
        <v>463</v>
      </c>
      <c r="B545" s="3"/>
      <c r="C545" s="3"/>
      <c r="D545" s="260"/>
      <c r="E545" s="266"/>
      <c r="F545" s="267"/>
    </row>
    <row r="546" spans="1:6" ht="12.75">
      <c r="A546" s="40" t="s">
        <v>464</v>
      </c>
      <c r="B546" s="3"/>
      <c r="C546" s="3"/>
      <c r="D546" s="260"/>
      <c r="E546" s="266"/>
      <c r="F546" s="267"/>
    </row>
    <row r="547" spans="1:6" ht="12.75">
      <c r="A547" s="40" t="s">
        <v>465</v>
      </c>
      <c r="B547" s="3"/>
      <c r="C547" s="3"/>
      <c r="D547" s="260"/>
      <c r="E547" s="266"/>
      <c r="F547" s="267"/>
    </row>
    <row r="548" spans="1:6" ht="12.75">
      <c r="A548" s="40" t="s">
        <v>466</v>
      </c>
      <c r="B548" s="3"/>
      <c r="C548" s="3"/>
      <c r="D548" s="260"/>
      <c r="E548" s="266"/>
      <c r="F548" s="267"/>
    </row>
    <row r="549" spans="1:6" ht="12.75">
      <c r="A549" s="40" t="s">
        <v>467</v>
      </c>
      <c r="B549" s="3"/>
      <c r="C549" s="3"/>
      <c r="D549" s="260"/>
      <c r="E549" s="266" t="s">
        <v>468</v>
      </c>
      <c r="F549" s="267"/>
    </row>
    <row r="550" spans="1:6" ht="12.75">
      <c r="A550" s="40" t="s">
        <v>471</v>
      </c>
      <c r="B550" s="3"/>
      <c r="C550" s="3"/>
      <c r="D550" s="260"/>
      <c r="E550" s="266"/>
      <c r="F550" s="267"/>
    </row>
    <row r="551" spans="1:6" ht="12.75">
      <c r="A551" s="40" t="s">
        <v>470</v>
      </c>
      <c r="B551" s="3"/>
      <c r="C551" s="3"/>
      <c r="D551" s="260"/>
      <c r="E551" s="266"/>
      <c r="F551" s="267"/>
    </row>
    <row r="552" spans="1:6" ht="13.5" thickBot="1">
      <c r="A552" s="249" t="s">
        <v>472</v>
      </c>
      <c r="B552" s="246"/>
      <c r="C552" s="246"/>
      <c r="D552" s="261"/>
      <c r="E552" s="217"/>
      <c r="F552" s="268"/>
    </row>
    <row r="553" spans="1:6" ht="12.75">
      <c r="A553" s="40" t="s">
        <v>473</v>
      </c>
      <c r="B553" s="3"/>
      <c r="C553" s="3"/>
      <c r="D553" s="263"/>
      <c r="E553" s="263"/>
      <c r="F553" s="260"/>
    </row>
    <row r="554" spans="1:6" ht="12.75">
      <c r="A554" s="153" t="s">
        <v>474</v>
      </c>
      <c r="B554" s="3"/>
      <c r="C554" s="3"/>
      <c r="D554" s="263"/>
      <c r="E554" s="263"/>
      <c r="F554" s="260"/>
    </row>
    <row r="555" spans="1:6" ht="13.5" thickBot="1">
      <c r="A555" s="41" t="s">
        <v>475</v>
      </c>
      <c r="B555" s="246"/>
      <c r="C555" s="246"/>
      <c r="D555" s="218"/>
      <c r="E555" s="218"/>
      <c r="F555" s="269"/>
    </row>
    <row r="556" spans="1:6" ht="12.75">
      <c r="A556" s="40" t="s">
        <v>476</v>
      </c>
      <c r="B556" s="3"/>
      <c r="C556" s="3"/>
      <c r="D556" s="263"/>
      <c r="E556" s="263"/>
      <c r="F556" s="270"/>
    </row>
    <row r="557" spans="1:6" ht="12.75">
      <c r="A557" s="42" t="s">
        <v>477</v>
      </c>
      <c r="B557" s="1"/>
      <c r="C557" s="1"/>
      <c r="D557" s="220"/>
      <c r="E557" s="220"/>
      <c r="F557" s="271"/>
    </row>
    <row r="560" spans="1:2" ht="12.75">
      <c r="A560" s="31" t="s">
        <v>500</v>
      </c>
      <c r="B560" s="31" t="s">
        <v>353</v>
      </c>
    </row>
    <row r="562" spans="1:4" ht="12.75">
      <c r="A562" s="274" t="s">
        <v>501</v>
      </c>
      <c r="B562" s="272"/>
      <c r="C562" s="272"/>
      <c r="D562" s="273"/>
    </row>
    <row r="563" spans="1:4" ht="12.75">
      <c r="A563" s="275" t="s">
        <v>502</v>
      </c>
      <c r="B563" s="2"/>
      <c r="C563" s="2"/>
      <c r="D563" s="13"/>
    </row>
    <row r="564" spans="1:4" ht="12.75">
      <c r="A564" s="275" t="s">
        <v>503</v>
      </c>
      <c r="B564" s="2"/>
      <c r="C564" s="2"/>
      <c r="D564" s="13"/>
    </row>
    <row r="565" spans="1:4" ht="12.75">
      <c r="A565" s="275" t="s">
        <v>507</v>
      </c>
      <c r="B565" s="3"/>
      <c r="C565" s="3"/>
      <c r="D565" s="9"/>
    </row>
    <row r="566" spans="1:4" ht="12.75">
      <c r="A566" s="245" t="s">
        <v>508</v>
      </c>
      <c r="B566" s="1"/>
      <c r="C566" s="1"/>
      <c r="D566" s="181"/>
    </row>
    <row r="569" spans="1:2" ht="12.75">
      <c r="A569" s="31" t="s">
        <v>478</v>
      </c>
      <c r="B569" s="31" t="s">
        <v>499</v>
      </c>
    </row>
    <row r="570" spans="1:2" ht="12.75">
      <c r="A570" s="31"/>
      <c r="B570" s="31"/>
    </row>
    <row r="571" spans="1:2" ht="12.75">
      <c r="A571" s="31"/>
      <c r="B571" s="31"/>
    </row>
    <row r="572" spans="1:2" ht="12.75">
      <c r="A572" s="31"/>
      <c r="B572" s="31"/>
    </row>
    <row r="573" spans="1:2" ht="12.75">
      <c r="A573" s="31"/>
      <c r="B573" s="31"/>
    </row>
    <row r="574" spans="1:2" ht="12.75">
      <c r="A574" s="31"/>
      <c r="B574" s="31"/>
    </row>
    <row r="575" spans="1:2" ht="12.75">
      <c r="A575" s="31"/>
      <c r="B575" s="31"/>
    </row>
    <row r="576" spans="1:2" ht="12.75">
      <c r="A576" s="31"/>
      <c r="B576" s="31"/>
    </row>
    <row r="577" spans="1:2" ht="12.75">
      <c r="A577" s="31"/>
      <c r="B577" s="31"/>
    </row>
    <row r="578" spans="1:2" ht="12.75">
      <c r="A578" s="31"/>
      <c r="B578" s="31"/>
    </row>
    <row r="579" spans="1:2" ht="12.75">
      <c r="A579" s="31"/>
      <c r="B579" s="31"/>
    </row>
    <row r="580" spans="1:2" ht="12.75">
      <c r="A580" s="31"/>
      <c r="B580" s="31"/>
    </row>
    <row r="582" spans="1:4" ht="12.75">
      <c r="A582" s="60" t="s">
        <v>479</v>
      </c>
      <c r="B582" s="33"/>
      <c r="C582" s="33"/>
      <c r="D582" s="276"/>
    </row>
    <row r="583" spans="1:4" ht="12.75">
      <c r="A583" s="40" t="s">
        <v>480</v>
      </c>
      <c r="B583" s="3"/>
      <c r="C583" s="3"/>
      <c r="D583" s="277"/>
    </row>
    <row r="584" spans="1:4" ht="12.75">
      <c r="A584" s="40" t="s">
        <v>483</v>
      </c>
      <c r="B584" s="3"/>
      <c r="C584" s="3"/>
      <c r="D584" s="278"/>
    </row>
    <row r="585" spans="1:4" ht="12.75">
      <c r="A585" s="40" t="s">
        <v>480</v>
      </c>
      <c r="B585" s="3"/>
      <c r="C585" s="3"/>
      <c r="D585" s="279"/>
    </row>
    <row r="586" spans="1:4" ht="12.75">
      <c r="A586" s="40" t="s">
        <v>481</v>
      </c>
      <c r="B586" s="3"/>
      <c r="C586" s="3"/>
      <c r="D586" s="280"/>
    </row>
    <row r="587" spans="1:4" ht="12.75">
      <c r="A587" s="40" t="s">
        <v>482</v>
      </c>
      <c r="B587" s="3"/>
      <c r="C587" s="3"/>
      <c r="D587" s="281"/>
    </row>
    <row r="588" spans="1:4" ht="12.75">
      <c r="A588" s="42" t="s">
        <v>484</v>
      </c>
      <c r="B588" s="1"/>
      <c r="C588" s="1"/>
      <c r="D588" s="282"/>
    </row>
    <row r="591" spans="1:2" ht="12.75">
      <c r="A591" s="206" t="s">
        <v>485</v>
      </c>
      <c r="B591" s="206" t="s">
        <v>486</v>
      </c>
    </row>
    <row r="592" spans="1:2" ht="12.75">
      <c r="A592" s="206"/>
      <c r="B592" s="206"/>
    </row>
    <row r="593" spans="1:2" ht="12.75">
      <c r="A593" s="206"/>
      <c r="B593" s="206"/>
    </row>
    <row r="594" spans="1:2" ht="12.75">
      <c r="A594" s="206"/>
      <c r="B594" s="206"/>
    </row>
    <row r="595" spans="1:2" ht="12.75">
      <c r="A595" s="31" t="s">
        <v>505</v>
      </c>
      <c r="B595" s="31" t="s">
        <v>506</v>
      </c>
    </row>
    <row r="596" spans="1:2" ht="12.75">
      <c r="A596" s="206"/>
      <c r="B596" s="206"/>
    </row>
    <row r="597" spans="1:2" ht="12.75">
      <c r="A597" s="206"/>
      <c r="B597" s="206"/>
    </row>
    <row r="598" spans="1:2" ht="12.75">
      <c r="A598" s="206"/>
      <c r="B598" s="206"/>
    </row>
    <row r="599" spans="1:2" ht="12.75">
      <c r="A599" s="206"/>
      <c r="B599" s="206"/>
    </row>
    <row r="600" spans="1:2" ht="12.75">
      <c r="A600" s="206"/>
      <c r="B600" s="206"/>
    </row>
    <row r="601" ht="12.75">
      <c r="E601" s="253"/>
    </row>
    <row r="602" spans="1:2" ht="12.75">
      <c r="A602" s="99" t="s">
        <v>504</v>
      </c>
      <c r="B602" s="99"/>
    </row>
    <row r="603" spans="1:5" ht="12.75">
      <c r="A603" s="154" t="s">
        <v>354</v>
      </c>
      <c r="B603" s="155"/>
      <c r="C603" s="156">
        <v>10</v>
      </c>
      <c r="D603" s="34"/>
      <c r="E603" s="34"/>
    </row>
    <row r="604" spans="1:5" ht="12.75">
      <c r="A604" s="146" t="s">
        <v>395</v>
      </c>
      <c r="B604" s="157"/>
      <c r="C604" s="251">
        <v>0.02</v>
      </c>
      <c r="D604" s="35"/>
      <c r="E604" s="35"/>
    </row>
    <row r="605" spans="1:5" ht="12.75">
      <c r="A605" s="150" t="s">
        <v>396</v>
      </c>
      <c r="B605" s="158"/>
      <c r="C605" s="159">
        <f>1-C604</f>
        <v>0.98</v>
      </c>
      <c r="D605" s="36"/>
      <c r="E605" s="12"/>
    </row>
    <row r="606" spans="1:5" ht="12.75">
      <c r="A606" s="149" t="s">
        <v>355</v>
      </c>
      <c r="B606" s="29" t="s">
        <v>397</v>
      </c>
      <c r="C606" s="148" t="s">
        <v>385</v>
      </c>
      <c r="D606" s="147" t="s">
        <v>385</v>
      </c>
      <c r="E606" s="147" t="s">
        <v>385</v>
      </c>
    </row>
    <row r="607" spans="1:5" ht="13.5" thickBot="1">
      <c r="A607" s="98" t="s">
        <v>356</v>
      </c>
      <c r="B607" s="73" t="s">
        <v>398</v>
      </c>
      <c r="C607" s="73" t="s">
        <v>399</v>
      </c>
      <c r="D607" s="151" t="s">
        <v>400</v>
      </c>
      <c r="E607" s="75" t="s">
        <v>401</v>
      </c>
    </row>
    <row r="608" spans="1:6" ht="13.5" thickTop="1">
      <c r="A608" s="93">
        <v>0</v>
      </c>
      <c r="B608" s="125"/>
      <c r="C608" s="256"/>
      <c r="D608" s="250"/>
      <c r="E608" s="250"/>
      <c r="F608" s="253"/>
    </row>
    <row r="609" spans="1:6" ht="12.75">
      <c r="A609" s="93">
        <v>1</v>
      </c>
      <c r="B609" s="9"/>
      <c r="C609" s="142"/>
      <c r="D609" s="139"/>
      <c r="E609" s="139"/>
      <c r="F609" s="253"/>
    </row>
    <row r="610" spans="1:6" ht="12.75">
      <c r="A610" s="93">
        <v>2</v>
      </c>
      <c r="B610" s="9"/>
      <c r="C610" s="142"/>
      <c r="D610" s="139"/>
      <c r="E610" s="139"/>
      <c r="F610" s="253"/>
    </row>
    <row r="611" spans="1:6" ht="12.75">
      <c r="A611" s="93">
        <v>3</v>
      </c>
      <c r="B611" s="9"/>
      <c r="C611" s="252"/>
      <c r="D611" s="139"/>
      <c r="E611" s="255"/>
      <c r="F611" s="254"/>
    </row>
    <row r="612" spans="1:5" ht="12.75">
      <c r="A612" s="93">
        <v>4</v>
      </c>
      <c r="B612" s="9"/>
      <c r="C612" s="142"/>
      <c r="D612" s="139"/>
      <c r="E612" s="139"/>
    </row>
    <row r="613" spans="1:5" ht="12.75">
      <c r="A613" s="93">
        <v>5</v>
      </c>
      <c r="B613" s="9"/>
      <c r="C613" s="142"/>
      <c r="D613" s="139"/>
      <c r="E613" s="139"/>
    </row>
    <row r="614" spans="1:5" ht="12.75">
      <c r="A614" s="93">
        <v>6</v>
      </c>
      <c r="B614" s="9"/>
      <c r="C614" s="142"/>
      <c r="D614" s="139"/>
      <c r="E614" s="139"/>
    </row>
    <row r="615" spans="1:5" ht="12.75">
      <c r="A615" s="93">
        <v>7</v>
      </c>
      <c r="B615" s="9"/>
      <c r="C615" s="142"/>
      <c r="D615" s="139"/>
      <c r="E615" s="139"/>
    </row>
    <row r="616" spans="1:5" ht="12.75">
      <c r="A616" s="93">
        <v>8</v>
      </c>
      <c r="B616" s="9"/>
      <c r="C616" s="142"/>
      <c r="D616" s="139"/>
      <c r="E616" s="139"/>
    </row>
    <row r="617" spans="1:5" ht="12.75">
      <c r="A617" s="93">
        <v>9</v>
      </c>
      <c r="B617" s="9"/>
      <c r="C617" s="142"/>
      <c r="D617" s="139"/>
      <c r="E617" s="139"/>
    </row>
    <row r="618" spans="1:5" ht="13.5" thickBot="1">
      <c r="A618" s="116">
        <v>10</v>
      </c>
      <c r="B618" s="27"/>
      <c r="C618" s="152"/>
      <c r="D618" s="152"/>
      <c r="E618" s="152"/>
    </row>
    <row r="619" spans="1:5" ht="12.75">
      <c r="A619" s="5"/>
      <c r="B619" s="1"/>
      <c r="C619" s="12" t="s">
        <v>374</v>
      </c>
      <c r="D619" s="141"/>
      <c r="E619" s="36"/>
    </row>
    <row r="622" spans="1:2" ht="12.75">
      <c r="A622" s="31" t="s">
        <v>487</v>
      </c>
      <c r="B622" s="31" t="s">
        <v>488</v>
      </c>
    </row>
    <row r="623" spans="1:2" ht="12.75">
      <c r="A623" s="31"/>
      <c r="B623" s="31"/>
    </row>
    <row r="624" spans="1:2" ht="12.75">
      <c r="A624" s="31"/>
      <c r="B624" s="31"/>
    </row>
    <row r="625" spans="1:2" ht="12.75">
      <c r="A625" s="31"/>
      <c r="B625" s="31"/>
    </row>
    <row r="626" spans="1:2" ht="12.75">
      <c r="A626" s="31"/>
      <c r="B626" s="31"/>
    </row>
    <row r="627" spans="1:2" ht="12.75">
      <c r="A627" s="31"/>
      <c r="B627" s="31"/>
    </row>
    <row r="628" spans="1:2" ht="12.75">
      <c r="A628" s="31"/>
      <c r="B628" s="31"/>
    </row>
    <row r="629" spans="1:2" ht="12.75">
      <c r="A629" s="31"/>
      <c r="B629" s="31"/>
    </row>
    <row r="630" spans="1:2" ht="12.75">
      <c r="A630" s="31"/>
      <c r="B630" s="31"/>
    </row>
    <row r="632" spans="1:12" ht="12.75">
      <c r="A632" s="289"/>
      <c r="B632" s="290" t="s">
        <v>373</v>
      </c>
      <c r="C632" s="291"/>
      <c r="D632" s="290"/>
      <c r="E632" s="291"/>
      <c r="F632" s="273"/>
      <c r="G632" s="272"/>
      <c r="H632" s="273"/>
      <c r="I632" s="272"/>
      <c r="J632" s="273"/>
      <c r="K632" s="292"/>
      <c r="L632" s="97"/>
    </row>
    <row r="633" spans="1:12" ht="13.5" thickBot="1">
      <c r="A633" s="293" t="s">
        <v>360</v>
      </c>
      <c r="B633" s="121" t="s">
        <v>361</v>
      </c>
      <c r="C633" s="294" t="s">
        <v>362</v>
      </c>
      <c r="D633" s="121" t="s">
        <v>363</v>
      </c>
      <c r="E633" s="294" t="s">
        <v>364</v>
      </c>
      <c r="F633" s="121" t="s">
        <v>365</v>
      </c>
      <c r="G633" s="294" t="s">
        <v>366</v>
      </c>
      <c r="H633" s="121" t="s">
        <v>367</v>
      </c>
      <c r="I633" s="294" t="s">
        <v>368</v>
      </c>
      <c r="J633" s="121" t="s">
        <v>369</v>
      </c>
      <c r="K633" s="295" t="s">
        <v>370</v>
      </c>
      <c r="L633" s="121" t="s">
        <v>374</v>
      </c>
    </row>
    <row r="634" spans="1:12" ht="13.5" thickTop="1">
      <c r="A634" s="296">
        <v>1</v>
      </c>
      <c r="B634" s="101"/>
      <c r="C634" s="111"/>
      <c r="D634" s="101"/>
      <c r="E634" s="111"/>
      <c r="F634" s="101"/>
      <c r="G634" s="111"/>
      <c r="H634" s="101"/>
      <c r="I634" s="111"/>
      <c r="J634" s="101"/>
      <c r="K634" s="112"/>
      <c r="L634" s="9">
        <f>SUM(B634:K634)</f>
        <v>0</v>
      </c>
    </row>
    <row r="635" spans="1:12" ht="12.75">
      <c r="A635" s="296">
        <v>2</v>
      </c>
      <c r="B635" s="101"/>
      <c r="C635" s="111"/>
      <c r="D635" s="101"/>
      <c r="E635" s="111"/>
      <c r="F635" s="101"/>
      <c r="G635" s="111"/>
      <c r="H635" s="101"/>
      <c r="I635" s="111"/>
      <c r="J635" s="101"/>
      <c r="K635" s="112"/>
      <c r="L635" s="9">
        <f aca="true" t="shared" si="8" ref="L635:L698">SUM(B635:K635)</f>
        <v>0</v>
      </c>
    </row>
    <row r="636" spans="1:12" ht="12.75">
      <c r="A636" s="296">
        <v>3</v>
      </c>
      <c r="B636" s="101"/>
      <c r="C636" s="111"/>
      <c r="D636" s="101"/>
      <c r="E636" s="111"/>
      <c r="F636" s="101"/>
      <c r="G636" s="111"/>
      <c r="H636" s="101"/>
      <c r="I636" s="111"/>
      <c r="J636" s="101"/>
      <c r="K636" s="112"/>
      <c r="L636" s="9">
        <f t="shared" si="8"/>
        <v>0</v>
      </c>
    </row>
    <row r="637" spans="1:12" ht="12.75">
      <c r="A637" s="296">
        <v>4</v>
      </c>
      <c r="B637" s="101"/>
      <c r="C637" s="111"/>
      <c r="D637" s="101"/>
      <c r="E637" s="111"/>
      <c r="F637" s="101"/>
      <c r="G637" s="111"/>
      <c r="H637" s="101"/>
      <c r="I637" s="111"/>
      <c r="J637" s="101"/>
      <c r="K637" s="112"/>
      <c r="L637" s="9">
        <f t="shared" si="8"/>
        <v>0</v>
      </c>
    </row>
    <row r="638" spans="1:12" ht="12.75">
      <c r="A638" s="296">
        <v>5</v>
      </c>
      <c r="B638" s="101"/>
      <c r="C638" s="111"/>
      <c r="D638" s="101"/>
      <c r="E638" s="111"/>
      <c r="F638" s="101"/>
      <c r="G638" s="111"/>
      <c r="H638" s="101"/>
      <c r="I638" s="111"/>
      <c r="J638" s="101"/>
      <c r="K638" s="112"/>
      <c r="L638" s="9">
        <f t="shared" si="8"/>
        <v>0</v>
      </c>
    </row>
    <row r="639" spans="1:12" ht="12.75">
      <c r="A639" s="296">
        <v>6</v>
      </c>
      <c r="B639" s="101"/>
      <c r="C639" s="111"/>
      <c r="D639" s="101"/>
      <c r="E639" s="111"/>
      <c r="F639" s="101"/>
      <c r="G639" s="111"/>
      <c r="H639" s="101"/>
      <c r="I639" s="111"/>
      <c r="J639" s="101"/>
      <c r="K639" s="112"/>
      <c r="L639" s="9">
        <f t="shared" si="8"/>
        <v>0</v>
      </c>
    </row>
    <row r="640" spans="1:12" ht="12.75">
      <c r="A640" s="296">
        <v>7</v>
      </c>
      <c r="B640" s="101"/>
      <c r="C640" s="111"/>
      <c r="D640" s="101"/>
      <c r="E640" s="111"/>
      <c r="F640" s="101"/>
      <c r="G640" s="111"/>
      <c r="H640" s="101"/>
      <c r="I640" s="111"/>
      <c r="J640" s="101"/>
      <c r="K640" s="112"/>
      <c r="L640" s="9">
        <f t="shared" si="8"/>
        <v>0</v>
      </c>
    </row>
    <row r="641" spans="1:12" ht="12.75">
      <c r="A641" s="296">
        <v>8</v>
      </c>
      <c r="B641" s="101"/>
      <c r="C641" s="111"/>
      <c r="D641" s="101"/>
      <c r="E641" s="111"/>
      <c r="F641" s="101"/>
      <c r="G641" s="111"/>
      <c r="H641" s="101"/>
      <c r="I641" s="111"/>
      <c r="J641" s="101"/>
      <c r="K641" s="112"/>
      <c r="L641" s="9">
        <f t="shared" si="8"/>
        <v>0</v>
      </c>
    </row>
    <row r="642" spans="1:12" ht="12.75">
      <c r="A642" s="296">
        <v>9</v>
      </c>
      <c r="B642" s="101"/>
      <c r="C642" s="111"/>
      <c r="D642" s="101"/>
      <c r="E642" s="111"/>
      <c r="F642" s="101"/>
      <c r="G642" s="111"/>
      <c r="H642" s="101"/>
      <c r="I642" s="111"/>
      <c r="J642" s="101"/>
      <c r="K642" s="112"/>
      <c r="L642" s="9">
        <f t="shared" si="8"/>
        <v>0</v>
      </c>
    </row>
    <row r="643" spans="1:12" ht="12.75">
      <c r="A643" s="296">
        <v>10</v>
      </c>
      <c r="B643" s="101"/>
      <c r="C643" s="111"/>
      <c r="D643" s="101"/>
      <c r="E643" s="111"/>
      <c r="F643" s="101"/>
      <c r="G643" s="111"/>
      <c r="H643" s="101"/>
      <c r="I643" s="111"/>
      <c r="J643" s="101"/>
      <c r="K643" s="112"/>
      <c r="L643" s="9">
        <f t="shared" si="8"/>
        <v>0</v>
      </c>
    </row>
    <row r="644" spans="1:12" ht="12.75">
      <c r="A644" s="296">
        <v>11</v>
      </c>
      <c r="B644" s="101"/>
      <c r="C644" s="111"/>
      <c r="D644" s="101"/>
      <c r="E644" s="111"/>
      <c r="F644" s="101"/>
      <c r="G644" s="111"/>
      <c r="H644" s="101"/>
      <c r="I644" s="111"/>
      <c r="J644" s="101"/>
      <c r="K644" s="112"/>
      <c r="L644" s="9">
        <f t="shared" si="8"/>
        <v>0</v>
      </c>
    </row>
    <row r="645" spans="1:12" ht="12.75">
      <c r="A645" s="296">
        <v>12</v>
      </c>
      <c r="B645" s="101"/>
      <c r="C645" s="111"/>
      <c r="D645" s="101"/>
      <c r="E645" s="111"/>
      <c r="F645" s="101"/>
      <c r="G645" s="111"/>
      <c r="H645" s="101"/>
      <c r="I645" s="111"/>
      <c r="J645" s="101"/>
      <c r="K645" s="112"/>
      <c r="L645" s="9">
        <f t="shared" si="8"/>
        <v>0</v>
      </c>
    </row>
    <row r="646" spans="1:12" ht="12.75">
      <c r="A646" s="296">
        <v>13</v>
      </c>
      <c r="B646" s="101"/>
      <c r="C646" s="111"/>
      <c r="D646" s="101"/>
      <c r="E646" s="111"/>
      <c r="F646" s="101"/>
      <c r="G646" s="111"/>
      <c r="H646" s="101"/>
      <c r="I646" s="111"/>
      <c r="J646" s="101"/>
      <c r="K646" s="112"/>
      <c r="L646" s="9">
        <f t="shared" si="8"/>
        <v>0</v>
      </c>
    </row>
    <row r="647" spans="1:12" ht="12.75">
      <c r="A647" s="296">
        <v>14</v>
      </c>
      <c r="B647" s="101"/>
      <c r="C647" s="111"/>
      <c r="D647" s="101"/>
      <c r="E647" s="111"/>
      <c r="F647" s="101"/>
      <c r="G647" s="111"/>
      <c r="H647" s="101"/>
      <c r="I647" s="111"/>
      <c r="J647" s="101"/>
      <c r="K647" s="112"/>
      <c r="L647" s="9">
        <f t="shared" si="8"/>
        <v>0</v>
      </c>
    </row>
    <row r="648" spans="1:12" ht="12.75">
      <c r="A648" s="296">
        <v>15</v>
      </c>
      <c r="B648" s="101"/>
      <c r="C648" s="111"/>
      <c r="D648" s="101"/>
      <c r="E648" s="111"/>
      <c r="F648" s="101"/>
      <c r="G648" s="111"/>
      <c r="H648" s="101"/>
      <c r="I648" s="111"/>
      <c r="J648" s="101"/>
      <c r="K648" s="112"/>
      <c r="L648" s="9">
        <f t="shared" si="8"/>
        <v>0</v>
      </c>
    </row>
    <row r="649" spans="1:12" ht="12.75">
      <c r="A649" s="296">
        <v>16</v>
      </c>
      <c r="B649" s="101"/>
      <c r="C649" s="111"/>
      <c r="D649" s="101"/>
      <c r="E649" s="111"/>
      <c r="F649" s="101"/>
      <c r="G649" s="111"/>
      <c r="H649" s="101"/>
      <c r="I649" s="111"/>
      <c r="J649" s="101"/>
      <c r="K649" s="112"/>
      <c r="L649" s="9">
        <f t="shared" si="8"/>
        <v>0</v>
      </c>
    </row>
    <row r="650" spans="1:12" ht="12.75">
      <c r="A650" s="296">
        <v>17</v>
      </c>
      <c r="B650" s="101"/>
      <c r="C650" s="111"/>
      <c r="D650" s="101"/>
      <c r="E650" s="111"/>
      <c r="F650" s="101"/>
      <c r="G650" s="111"/>
      <c r="H650" s="101"/>
      <c r="I650" s="111"/>
      <c r="J650" s="101"/>
      <c r="K650" s="112"/>
      <c r="L650" s="9">
        <f t="shared" si="8"/>
        <v>0</v>
      </c>
    </row>
    <row r="651" spans="1:12" ht="12.75">
      <c r="A651" s="296">
        <v>18</v>
      </c>
      <c r="B651" s="101"/>
      <c r="C651" s="111"/>
      <c r="D651" s="101"/>
      <c r="E651" s="111"/>
      <c r="F651" s="101"/>
      <c r="G651" s="111"/>
      <c r="H651" s="101"/>
      <c r="I651" s="111"/>
      <c r="J651" s="101"/>
      <c r="K651" s="112"/>
      <c r="L651" s="9">
        <f t="shared" si="8"/>
        <v>0</v>
      </c>
    </row>
    <row r="652" spans="1:12" ht="12.75">
      <c r="A652" s="296">
        <v>19</v>
      </c>
      <c r="B652" s="101"/>
      <c r="C652" s="111"/>
      <c r="D652" s="101"/>
      <c r="E652" s="111"/>
      <c r="F652" s="101"/>
      <c r="G652" s="111"/>
      <c r="H652" s="101"/>
      <c r="I652" s="111"/>
      <c r="J652" s="101"/>
      <c r="K652" s="112"/>
      <c r="L652" s="9">
        <f t="shared" si="8"/>
        <v>0</v>
      </c>
    </row>
    <row r="653" spans="1:12" ht="12.75">
      <c r="A653" s="296">
        <v>20</v>
      </c>
      <c r="B653" s="101"/>
      <c r="C653" s="111"/>
      <c r="D653" s="101"/>
      <c r="E653" s="111"/>
      <c r="F653" s="101"/>
      <c r="G653" s="111"/>
      <c r="H653" s="101"/>
      <c r="I653" s="111"/>
      <c r="J653" s="101"/>
      <c r="K653" s="112"/>
      <c r="L653" s="9">
        <f t="shared" si="8"/>
        <v>0</v>
      </c>
    </row>
    <row r="654" spans="1:12" ht="12.75">
      <c r="A654" s="296">
        <v>21</v>
      </c>
      <c r="B654" s="101"/>
      <c r="C654" s="111"/>
      <c r="D654" s="101"/>
      <c r="E654" s="111"/>
      <c r="F654" s="101"/>
      <c r="G654" s="111"/>
      <c r="H654" s="101"/>
      <c r="I654" s="111"/>
      <c r="J654" s="101"/>
      <c r="K654" s="112"/>
      <c r="L654" s="9">
        <f t="shared" si="8"/>
        <v>0</v>
      </c>
    </row>
    <row r="655" spans="1:12" ht="12.75">
      <c r="A655" s="296">
        <v>22</v>
      </c>
      <c r="B655" s="101"/>
      <c r="C655" s="111"/>
      <c r="D655" s="101"/>
      <c r="E655" s="111"/>
      <c r="F655" s="101"/>
      <c r="G655" s="111"/>
      <c r="H655" s="101"/>
      <c r="I655" s="111"/>
      <c r="J655" s="101"/>
      <c r="K655" s="112"/>
      <c r="L655" s="9">
        <f t="shared" si="8"/>
        <v>0</v>
      </c>
    </row>
    <row r="656" spans="1:12" ht="12.75">
      <c r="A656" s="296">
        <v>23</v>
      </c>
      <c r="B656" s="101"/>
      <c r="C656" s="111"/>
      <c r="D656" s="101"/>
      <c r="E656" s="111"/>
      <c r="F656" s="101"/>
      <c r="G656" s="111"/>
      <c r="H656" s="101"/>
      <c r="I656" s="111"/>
      <c r="J656" s="101"/>
      <c r="K656" s="112"/>
      <c r="L656" s="9">
        <f t="shared" si="8"/>
        <v>0</v>
      </c>
    </row>
    <row r="657" spans="1:12" ht="12.75">
      <c r="A657" s="296">
        <v>24</v>
      </c>
      <c r="B657" s="101"/>
      <c r="C657" s="111"/>
      <c r="D657" s="101"/>
      <c r="E657" s="111"/>
      <c r="F657" s="101"/>
      <c r="G657" s="111"/>
      <c r="H657" s="101"/>
      <c r="I657" s="111"/>
      <c r="J657" s="101"/>
      <c r="K657" s="112"/>
      <c r="L657" s="9">
        <f t="shared" si="8"/>
        <v>0</v>
      </c>
    </row>
    <row r="658" spans="1:12" ht="12.75">
      <c r="A658" s="296">
        <v>25</v>
      </c>
      <c r="B658" s="101"/>
      <c r="C658" s="111"/>
      <c r="D658" s="101"/>
      <c r="E658" s="111"/>
      <c r="F658" s="101"/>
      <c r="G658" s="111"/>
      <c r="H658" s="101"/>
      <c r="I658" s="111"/>
      <c r="J658" s="101"/>
      <c r="K658" s="112"/>
      <c r="L658" s="9">
        <f t="shared" si="8"/>
        <v>0</v>
      </c>
    </row>
    <row r="659" spans="1:12" ht="12.75">
      <c r="A659" s="296">
        <v>26</v>
      </c>
      <c r="B659" s="101"/>
      <c r="C659" s="111"/>
      <c r="D659" s="101"/>
      <c r="E659" s="111"/>
      <c r="F659" s="101"/>
      <c r="G659" s="111"/>
      <c r="H659" s="101"/>
      <c r="I659" s="111"/>
      <c r="J659" s="101"/>
      <c r="K659" s="112"/>
      <c r="L659" s="9">
        <f t="shared" si="8"/>
        <v>0</v>
      </c>
    </row>
    <row r="660" spans="1:12" ht="12.75">
      <c r="A660" s="296">
        <v>27</v>
      </c>
      <c r="B660" s="101"/>
      <c r="C660" s="111"/>
      <c r="D660" s="101"/>
      <c r="E660" s="111"/>
      <c r="F660" s="101"/>
      <c r="G660" s="111"/>
      <c r="H660" s="101"/>
      <c r="I660" s="111"/>
      <c r="J660" s="101"/>
      <c r="K660" s="112"/>
      <c r="L660" s="9">
        <f t="shared" si="8"/>
        <v>0</v>
      </c>
    </row>
    <row r="661" spans="1:12" ht="12.75">
      <c r="A661" s="296">
        <v>28</v>
      </c>
      <c r="B661" s="101"/>
      <c r="C661" s="111"/>
      <c r="D661" s="101"/>
      <c r="E661" s="111"/>
      <c r="F661" s="101"/>
      <c r="G661" s="111"/>
      <c r="H661" s="101"/>
      <c r="I661" s="111"/>
      <c r="J661" s="101"/>
      <c r="K661" s="112"/>
      <c r="L661" s="9">
        <f t="shared" si="8"/>
        <v>0</v>
      </c>
    </row>
    <row r="662" spans="1:12" ht="12.75">
      <c r="A662" s="296">
        <v>29</v>
      </c>
      <c r="B662" s="101"/>
      <c r="C662" s="111"/>
      <c r="D662" s="101"/>
      <c r="E662" s="111"/>
      <c r="F662" s="101"/>
      <c r="G662" s="111"/>
      <c r="H662" s="101"/>
      <c r="I662" s="111"/>
      <c r="J662" s="101"/>
      <c r="K662" s="112"/>
      <c r="L662" s="9">
        <f t="shared" si="8"/>
        <v>0</v>
      </c>
    </row>
    <row r="663" spans="1:12" ht="12.75">
      <c r="A663" s="296">
        <v>30</v>
      </c>
      <c r="B663" s="101"/>
      <c r="C663" s="111"/>
      <c r="D663" s="101"/>
      <c r="E663" s="111"/>
      <c r="F663" s="101"/>
      <c r="G663" s="111"/>
      <c r="H663" s="101"/>
      <c r="I663" s="111"/>
      <c r="J663" s="101"/>
      <c r="K663" s="112"/>
      <c r="L663" s="9">
        <f t="shared" si="8"/>
        <v>0</v>
      </c>
    </row>
    <row r="664" spans="1:12" ht="12.75">
      <c r="A664" s="296">
        <v>31</v>
      </c>
      <c r="B664" s="101"/>
      <c r="C664" s="111"/>
      <c r="D664" s="101"/>
      <c r="E664" s="111"/>
      <c r="F664" s="101"/>
      <c r="G664" s="111"/>
      <c r="H664" s="101"/>
      <c r="I664" s="111"/>
      <c r="J664" s="101"/>
      <c r="K664" s="112"/>
      <c r="L664" s="9">
        <f t="shared" si="8"/>
        <v>0</v>
      </c>
    </row>
    <row r="665" spans="1:12" ht="12.75">
      <c r="A665" s="296">
        <v>32</v>
      </c>
      <c r="B665" s="101"/>
      <c r="C665" s="111"/>
      <c r="D665" s="101"/>
      <c r="E665" s="111"/>
      <c r="F665" s="101"/>
      <c r="G665" s="111"/>
      <c r="H665" s="101"/>
      <c r="I665" s="111"/>
      <c r="J665" s="101"/>
      <c r="K665" s="112"/>
      <c r="L665" s="9">
        <f t="shared" si="8"/>
        <v>0</v>
      </c>
    </row>
    <row r="666" spans="1:12" ht="12.75">
      <c r="A666" s="296">
        <v>33</v>
      </c>
      <c r="B666" s="101"/>
      <c r="C666" s="111"/>
      <c r="D666" s="101"/>
      <c r="E666" s="111"/>
      <c r="F666" s="101"/>
      <c r="G666" s="111"/>
      <c r="H666" s="101"/>
      <c r="I666" s="111"/>
      <c r="J666" s="101"/>
      <c r="K666" s="112"/>
      <c r="L666" s="9">
        <f t="shared" si="8"/>
        <v>0</v>
      </c>
    </row>
    <row r="667" spans="1:12" ht="12.75">
      <c r="A667" s="296">
        <v>34</v>
      </c>
      <c r="B667" s="101"/>
      <c r="C667" s="111"/>
      <c r="D667" s="101"/>
      <c r="E667" s="111"/>
      <c r="F667" s="101"/>
      <c r="G667" s="111"/>
      <c r="H667" s="101"/>
      <c r="I667" s="111"/>
      <c r="J667" s="101"/>
      <c r="K667" s="112"/>
      <c r="L667" s="9">
        <f t="shared" si="8"/>
        <v>0</v>
      </c>
    </row>
    <row r="668" spans="1:12" ht="12.75">
      <c r="A668" s="296">
        <v>35</v>
      </c>
      <c r="B668" s="101"/>
      <c r="C668" s="111"/>
      <c r="D668" s="101"/>
      <c r="E668" s="111"/>
      <c r="F668" s="101"/>
      <c r="G668" s="111"/>
      <c r="H668" s="101"/>
      <c r="I668" s="111"/>
      <c r="J668" s="101"/>
      <c r="K668" s="112"/>
      <c r="L668" s="9">
        <f t="shared" si="8"/>
        <v>0</v>
      </c>
    </row>
    <row r="669" spans="1:12" ht="12.75">
      <c r="A669" s="296">
        <v>36</v>
      </c>
      <c r="B669" s="101"/>
      <c r="C669" s="111"/>
      <c r="D669" s="101"/>
      <c r="E669" s="111"/>
      <c r="F669" s="101"/>
      <c r="G669" s="111"/>
      <c r="H669" s="101"/>
      <c r="I669" s="111"/>
      <c r="J669" s="101"/>
      <c r="K669" s="112"/>
      <c r="L669" s="9">
        <f t="shared" si="8"/>
        <v>0</v>
      </c>
    </row>
    <row r="670" spans="1:12" ht="12.75">
      <c r="A670" s="296">
        <v>37</v>
      </c>
      <c r="B670" s="101"/>
      <c r="C670" s="111"/>
      <c r="D670" s="101"/>
      <c r="E670" s="111"/>
      <c r="F670" s="101"/>
      <c r="G670" s="111"/>
      <c r="H670" s="101"/>
      <c r="I670" s="111"/>
      <c r="J670" s="101"/>
      <c r="K670" s="112"/>
      <c r="L670" s="9">
        <f t="shared" si="8"/>
        <v>0</v>
      </c>
    </row>
    <row r="671" spans="1:12" ht="12.75">
      <c r="A671" s="296">
        <v>38</v>
      </c>
      <c r="B671" s="101"/>
      <c r="C671" s="111"/>
      <c r="D671" s="101"/>
      <c r="E671" s="111"/>
      <c r="F671" s="101"/>
      <c r="G671" s="111"/>
      <c r="H671" s="101"/>
      <c r="I671" s="111"/>
      <c r="J671" s="101"/>
      <c r="K671" s="112"/>
      <c r="L671" s="9">
        <f t="shared" si="8"/>
        <v>0</v>
      </c>
    </row>
    <row r="672" spans="1:12" ht="12.75">
      <c r="A672" s="296">
        <v>39</v>
      </c>
      <c r="B672" s="101"/>
      <c r="C672" s="111"/>
      <c r="D672" s="101"/>
      <c r="E672" s="111"/>
      <c r="F672" s="101"/>
      <c r="G672" s="111"/>
      <c r="H672" s="101"/>
      <c r="I672" s="111"/>
      <c r="J672" s="101"/>
      <c r="K672" s="112"/>
      <c r="L672" s="9">
        <f t="shared" si="8"/>
        <v>0</v>
      </c>
    </row>
    <row r="673" spans="1:12" ht="12.75">
      <c r="A673" s="296">
        <v>40</v>
      </c>
      <c r="B673" s="101"/>
      <c r="C673" s="111"/>
      <c r="D673" s="101"/>
      <c r="E673" s="111"/>
      <c r="F673" s="101"/>
      <c r="G673" s="111"/>
      <c r="H673" s="101"/>
      <c r="I673" s="111"/>
      <c r="J673" s="101"/>
      <c r="K673" s="112"/>
      <c r="L673" s="9">
        <f t="shared" si="8"/>
        <v>0</v>
      </c>
    </row>
    <row r="674" spans="1:12" ht="12.75">
      <c r="A674" s="296">
        <v>41</v>
      </c>
      <c r="B674" s="101"/>
      <c r="C674" s="111"/>
      <c r="D674" s="101"/>
      <c r="E674" s="111"/>
      <c r="F674" s="101"/>
      <c r="G674" s="111"/>
      <c r="H674" s="101"/>
      <c r="I674" s="111"/>
      <c r="J674" s="101"/>
      <c r="K674" s="112"/>
      <c r="L674" s="9">
        <f t="shared" si="8"/>
        <v>0</v>
      </c>
    </row>
    <row r="675" spans="1:12" ht="12.75">
      <c r="A675" s="296">
        <v>42</v>
      </c>
      <c r="B675" s="101"/>
      <c r="C675" s="111"/>
      <c r="D675" s="101"/>
      <c r="E675" s="111"/>
      <c r="F675" s="101"/>
      <c r="G675" s="111"/>
      <c r="H675" s="101"/>
      <c r="I675" s="111"/>
      <c r="J675" s="101"/>
      <c r="K675" s="112"/>
      <c r="L675" s="9">
        <f t="shared" si="8"/>
        <v>0</v>
      </c>
    </row>
    <row r="676" spans="1:12" ht="12.75">
      <c r="A676" s="296">
        <v>43</v>
      </c>
      <c r="B676" s="101"/>
      <c r="C676" s="111"/>
      <c r="D676" s="101"/>
      <c r="E676" s="111"/>
      <c r="F676" s="101"/>
      <c r="G676" s="111"/>
      <c r="H676" s="101"/>
      <c r="I676" s="111"/>
      <c r="J676" s="101"/>
      <c r="K676" s="112"/>
      <c r="L676" s="9">
        <f t="shared" si="8"/>
        <v>0</v>
      </c>
    </row>
    <row r="677" spans="1:12" ht="12.75">
      <c r="A677" s="296">
        <v>44</v>
      </c>
      <c r="B677" s="101"/>
      <c r="C677" s="111"/>
      <c r="D677" s="101"/>
      <c r="E677" s="111"/>
      <c r="F677" s="101"/>
      <c r="G677" s="111"/>
      <c r="H677" s="101"/>
      <c r="I677" s="111"/>
      <c r="J677" s="101"/>
      <c r="K677" s="112"/>
      <c r="L677" s="9">
        <f t="shared" si="8"/>
        <v>0</v>
      </c>
    </row>
    <row r="678" spans="1:12" ht="12.75">
      <c r="A678" s="296">
        <v>45</v>
      </c>
      <c r="B678" s="101"/>
      <c r="C678" s="111"/>
      <c r="D678" s="101"/>
      <c r="E678" s="111"/>
      <c r="F678" s="101"/>
      <c r="G678" s="111"/>
      <c r="H678" s="101"/>
      <c r="I678" s="111"/>
      <c r="J678" s="101"/>
      <c r="K678" s="112"/>
      <c r="L678" s="9">
        <f t="shared" si="8"/>
        <v>0</v>
      </c>
    </row>
    <row r="679" spans="1:12" ht="12.75">
      <c r="A679" s="296">
        <v>46</v>
      </c>
      <c r="B679" s="101"/>
      <c r="C679" s="111"/>
      <c r="D679" s="101"/>
      <c r="E679" s="111"/>
      <c r="F679" s="101"/>
      <c r="G679" s="111"/>
      <c r="H679" s="101"/>
      <c r="I679" s="111"/>
      <c r="J679" s="101"/>
      <c r="K679" s="112"/>
      <c r="L679" s="9">
        <f t="shared" si="8"/>
        <v>0</v>
      </c>
    </row>
    <row r="680" spans="1:12" ht="12.75">
      <c r="A680" s="296">
        <v>47</v>
      </c>
      <c r="B680" s="101"/>
      <c r="C680" s="111"/>
      <c r="D680" s="101"/>
      <c r="E680" s="111"/>
      <c r="F680" s="101"/>
      <c r="G680" s="111"/>
      <c r="H680" s="101"/>
      <c r="I680" s="111"/>
      <c r="J680" s="101"/>
      <c r="K680" s="112"/>
      <c r="L680" s="9">
        <f t="shared" si="8"/>
        <v>0</v>
      </c>
    </row>
    <row r="681" spans="1:12" ht="12.75">
      <c r="A681" s="296">
        <v>48</v>
      </c>
      <c r="B681" s="101"/>
      <c r="C681" s="111"/>
      <c r="D681" s="101"/>
      <c r="E681" s="111"/>
      <c r="F681" s="101"/>
      <c r="G681" s="111"/>
      <c r="H681" s="101"/>
      <c r="I681" s="111"/>
      <c r="J681" s="101"/>
      <c r="K681" s="112"/>
      <c r="L681" s="9">
        <f t="shared" si="8"/>
        <v>0</v>
      </c>
    </row>
    <row r="682" spans="1:12" ht="12.75">
      <c r="A682" s="296">
        <v>49</v>
      </c>
      <c r="B682" s="101"/>
      <c r="C682" s="111"/>
      <c r="D682" s="101"/>
      <c r="E682" s="111"/>
      <c r="F682" s="101"/>
      <c r="G682" s="111"/>
      <c r="H682" s="101"/>
      <c r="I682" s="111"/>
      <c r="J682" s="101"/>
      <c r="K682" s="112"/>
      <c r="L682" s="9">
        <f t="shared" si="8"/>
        <v>0</v>
      </c>
    </row>
    <row r="683" spans="1:12" ht="12.75">
      <c r="A683" s="296">
        <v>50</v>
      </c>
      <c r="B683" s="101"/>
      <c r="C683" s="111"/>
      <c r="D683" s="101"/>
      <c r="E683" s="111"/>
      <c r="F683" s="101"/>
      <c r="G683" s="111"/>
      <c r="H683" s="101"/>
      <c r="I683" s="111"/>
      <c r="J683" s="101"/>
      <c r="K683" s="112"/>
      <c r="L683" s="9">
        <f t="shared" si="8"/>
        <v>0</v>
      </c>
    </row>
    <row r="684" spans="1:12" ht="12.75">
      <c r="A684" s="296">
        <v>51</v>
      </c>
      <c r="B684" s="101"/>
      <c r="C684" s="111"/>
      <c r="D684" s="101"/>
      <c r="E684" s="111"/>
      <c r="F684" s="101"/>
      <c r="G684" s="111"/>
      <c r="H684" s="101"/>
      <c r="I684" s="111"/>
      <c r="J684" s="101"/>
      <c r="K684" s="112"/>
      <c r="L684" s="9">
        <f t="shared" si="8"/>
        <v>0</v>
      </c>
    </row>
    <row r="685" spans="1:12" ht="12.75">
      <c r="A685" s="296">
        <v>52</v>
      </c>
      <c r="B685" s="101"/>
      <c r="C685" s="111"/>
      <c r="D685" s="101"/>
      <c r="E685" s="111"/>
      <c r="F685" s="101"/>
      <c r="G685" s="111"/>
      <c r="H685" s="101"/>
      <c r="I685" s="111"/>
      <c r="J685" s="101"/>
      <c r="K685" s="112"/>
      <c r="L685" s="9">
        <f t="shared" si="8"/>
        <v>0</v>
      </c>
    </row>
    <row r="686" spans="1:12" ht="12.75">
      <c r="A686" s="296">
        <v>53</v>
      </c>
      <c r="B686" s="101"/>
      <c r="C686" s="111"/>
      <c r="D686" s="101"/>
      <c r="E686" s="111"/>
      <c r="F686" s="101"/>
      <c r="G686" s="111"/>
      <c r="H686" s="101"/>
      <c r="I686" s="111"/>
      <c r="J686" s="101"/>
      <c r="K686" s="112"/>
      <c r="L686" s="9">
        <f t="shared" si="8"/>
        <v>0</v>
      </c>
    </row>
    <row r="687" spans="1:12" ht="12.75">
      <c r="A687" s="296">
        <v>54</v>
      </c>
      <c r="B687" s="101"/>
      <c r="C687" s="111"/>
      <c r="D687" s="101"/>
      <c r="E687" s="111"/>
      <c r="F687" s="101"/>
      <c r="G687" s="111"/>
      <c r="H687" s="101"/>
      <c r="I687" s="111"/>
      <c r="J687" s="101"/>
      <c r="K687" s="112"/>
      <c r="L687" s="9">
        <f t="shared" si="8"/>
        <v>0</v>
      </c>
    </row>
    <row r="688" spans="1:12" ht="12.75">
      <c r="A688" s="296">
        <v>55</v>
      </c>
      <c r="B688" s="101"/>
      <c r="C688" s="111"/>
      <c r="D688" s="101"/>
      <c r="E688" s="111"/>
      <c r="F688" s="101"/>
      <c r="G688" s="111"/>
      <c r="H688" s="101"/>
      <c r="I688" s="111"/>
      <c r="J688" s="101"/>
      <c r="K688" s="112"/>
      <c r="L688" s="9">
        <f t="shared" si="8"/>
        <v>0</v>
      </c>
    </row>
    <row r="689" spans="1:12" ht="12.75">
      <c r="A689" s="296">
        <v>56</v>
      </c>
      <c r="B689" s="101"/>
      <c r="C689" s="111"/>
      <c r="D689" s="101"/>
      <c r="E689" s="111"/>
      <c r="F689" s="101"/>
      <c r="G689" s="111"/>
      <c r="H689" s="101"/>
      <c r="I689" s="111"/>
      <c r="J689" s="101"/>
      <c r="K689" s="112"/>
      <c r="L689" s="9">
        <f t="shared" si="8"/>
        <v>0</v>
      </c>
    </row>
    <row r="690" spans="1:12" ht="12.75">
      <c r="A690" s="296">
        <v>57</v>
      </c>
      <c r="B690" s="101"/>
      <c r="C690" s="111"/>
      <c r="D690" s="101"/>
      <c r="E690" s="111"/>
      <c r="F690" s="101"/>
      <c r="G690" s="111"/>
      <c r="H690" s="101"/>
      <c r="I690" s="111"/>
      <c r="J690" s="101"/>
      <c r="K690" s="112"/>
      <c r="L690" s="9">
        <f t="shared" si="8"/>
        <v>0</v>
      </c>
    </row>
    <row r="691" spans="1:12" ht="12.75">
      <c r="A691" s="296">
        <v>58</v>
      </c>
      <c r="B691" s="101"/>
      <c r="C691" s="111"/>
      <c r="D691" s="101"/>
      <c r="E691" s="111"/>
      <c r="F691" s="101"/>
      <c r="G691" s="111"/>
      <c r="H691" s="101"/>
      <c r="I691" s="111"/>
      <c r="J691" s="101"/>
      <c r="K691" s="112"/>
      <c r="L691" s="9">
        <f t="shared" si="8"/>
        <v>0</v>
      </c>
    </row>
    <row r="692" spans="1:12" ht="12.75">
      <c r="A692" s="296">
        <v>59</v>
      </c>
      <c r="B692" s="101"/>
      <c r="C692" s="111"/>
      <c r="D692" s="101"/>
      <c r="E692" s="111"/>
      <c r="F692" s="101"/>
      <c r="G692" s="111"/>
      <c r="H692" s="101"/>
      <c r="I692" s="111"/>
      <c r="J692" s="101"/>
      <c r="K692" s="112"/>
      <c r="L692" s="9">
        <f t="shared" si="8"/>
        <v>0</v>
      </c>
    </row>
    <row r="693" spans="1:12" ht="12.75">
      <c r="A693" s="296">
        <v>60</v>
      </c>
      <c r="B693" s="101"/>
      <c r="C693" s="111"/>
      <c r="D693" s="101"/>
      <c r="E693" s="111"/>
      <c r="F693" s="101"/>
      <c r="G693" s="111"/>
      <c r="H693" s="101"/>
      <c r="I693" s="111"/>
      <c r="J693" s="101"/>
      <c r="K693" s="112"/>
      <c r="L693" s="9">
        <f t="shared" si="8"/>
        <v>0</v>
      </c>
    </row>
    <row r="694" spans="1:12" ht="12.75">
      <c r="A694" s="296">
        <v>61</v>
      </c>
      <c r="B694" s="101"/>
      <c r="C694" s="111"/>
      <c r="D694" s="101"/>
      <c r="E694" s="111"/>
      <c r="F694" s="101"/>
      <c r="G694" s="111"/>
      <c r="H694" s="101"/>
      <c r="I694" s="111"/>
      <c r="J694" s="101"/>
      <c r="K694" s="112"/>
      <c r="L694" s="9">
        <f t="shared" si="8"/>
        <v>0</v>
      </c>
    </row>
    <row r="695" spans="1:12" ht="12.75">
      <c r="A695" s="296">
        <v>62</v>
      </c>
      <c r="B695" s="101"/>
      <c r="C695" s="111"/>
      <c r="D695" s="101"/>
      <c r="E695" s="111"/>
      <c r="F695" s="101"/>
      <c r="G695" s="111"/>
      <c r="H695" s="101"/>
      <c r="I695" s="111"/>
      <c r="J695" s="101"/>
      <c r="K695" s="112"/>
      <c r="L695" s="9">
        <f t="shared" si="8"/>
        <v>0</v>
      </c>
    </row>
    <row r="696" spans="1:12" ht="12.75">
      <c r="A696" s="296">
        <v>63</v>
      </c>
      <c r="B696" s="101"/>
      <c r="C696" s="111"/>
      <c r="D696" s="101"/>
      <c r="E696" s="111"/>
      <c r="F696" s="101"/>
      <c r="G696" s="111"/>
      <c r="H696" s="101"/>
      <c r="I696" s="111"/>
      <c r="J696" s="101"/>
      <c r="K696" s="112"/>
      <c r="L696" s="9">
        <f t="shared" si="8"/>
        <v>0</v>
      </c>
    </row>
    <row r="697" spans="1:12" ht="12.75">
      <c r="A697" s="296">
        <v>64</v>
      </c>
      <c r="B697" s="101"/>
      <c r="C697" s="111"/>
      <c r="D697" s="101"/>
      <c r="E697" s="111"/>
      <c r="F697" s="101"/>
      <c r="G697" s="111"/>
      <c r="H697" s="101"/>
      <c r="I697" s="111"/>
      <c r="J697" s="101"/>
      <c r="K697" s="112"/>
      <c r="L697" s="9">
        <f t="shared" si="8"/>
        <v>0</v>
      </c>
    </row>
    <row r="698" spans="1:12" ht="12.75">
      <c r="A698" s="296">
        <v>65</v>
      </c>
      <c r="B698" s="101"/>
      <c r="C698" s="111"/>
      <c r="D698" s="101"/>
      <c r="E698" s="111"/>
      <c r="F698" s="101"/>
      <c r="G698" s="111"/>
      <c r="H698" s="101"/>
      <c r="I698" s="111"/>
      <c r="J698" s="101"/>
      <c r="K698" s="112"/>
      <c r="L698" s="9">
        <f t="shared" si="8"/>
        <v>0</v>
      </c>
    </row>
    <row r="699" spans="1:12" ht="12.75">
      <c r="A699" s="296">
        <v>66</v>
      </c>
      <c r="B699" s="101"/>
      <c r="C699" s="111"/>
      <c r="D699" s="101"/>
      <c r="E699" s="111"/>
      <c r="F699" s="101"/>
      <c r="G699" s="111"/>
      <c r="H699" s="101"/>
      <c r="I699" s="111"/>
      <c r="J699" s="101"/>
      <c r="K699" s="112"/>
      <c r="L699" s="9">
        <f aca="true" t="shared" si="9" ref="L699:L762">SUM(B699:K699)</f>
        <v>0</v>
      </c>
    </row>
    <row r="700" spans="1:12" ht="12.75">
      <c r="A700" s="296">
        <v>67</v>
      </c>
      <c r="B700" s="101"/>
      <c r="C700" s="111"/>
      <c r="D700" s="101"/>
      <c r="E700" s="111"/>
      <c r="F700" s="101"/>
      <c r="G700" s="111"/>
      <c r="H700" s="101"/>
      <c r="I700" s="111"/>
      <c r="J700" s="101"/>
      <c r="K700" s="112"/>
      <c r="L700" s="9">
        <f t="shared" si="9"/>
        <v>0</v>
      </c>
    </row>
    <row r="701" spans="1:12" ht="12.75">
      <c r="A701" s="296">
        <v>68</v>
      </c>
      <c r="B701" s="101"/>
      <c r="C701" s="111"/>
      <c r="D701" s="101"/>
      <c r="E701" s="111"/>
      <c r="F701" s="101"/>
      <c r="G701" s="111"/>
      <c r="H701" s="101"/>
      <c r="I701" s="111"/>
      <c r="J701" s="101"/>
      <c r="K701" s="112"/>
      <c r="L701" s="9">
        <f t="shared" si="9"/>
        <v>0</v>
      </c>
    </row>
    <row r="702" spans="1:12" ht="12.75">
      <c r="A702" s="296">
        <v>69</v>
      </c>
      <c r="B702" s="101"/>
      <c r="C702" s="111"/>
      <c r="D702" s="101"/>
      <c r="E702" s="111"/>
      <c r="F702" s="101"/>
      <c r="G702" s="111"/>
      <c r="H702" s="101"/>
      <c r="I702" s="111"/>
      <c r="J702" s="101"/>
      <c r="K702" s="112"/>
      <c r="L702" s="9">
        <f t="shared" si="9"/>
        <v>0</v>
      </c>
    </row>
    <row r="703" spans="1:12" ht="12.75">
      <c r="A703" s="296">
        <v>70</v>
      </c>
      <c r="B703" s="101"/>
      <c r="C703" s="111"/>
      <c r="D703" s="101"/>
      <c r="E703" s="111"/>
      <c r="F703" s="101"/>
      <c r="G703" s="111"/>
      <c r="H703" s="101"/>
      <c r="I703" s="111"/>
      <c r="J703" s="101"/>
      <c r="K703" s="112"/>
      <c r="L703" s="9">
        <f t="shared" si="9"/>
        <v>0</v>
      </c>
    </row>
    <row r="704" spans="1:12" ht="12.75">
      <c r="A704" s="296">
        <v>71</v>
      </c>
      <c r="B704" s="101"/>
      <c r="C704" s="111"/>
      <c r="D704" s="101"/>
      <c r="E704" s="111"/>
      <c r="F704" s="101"/>
      <c r="G704" s="111"/>
      <c r="H704" s="101"/>
      <c r="I704" s="111"/>
      <c r="J704" s="101"/>
      <c r="K704" s="112"/>
      <c r="L704" s="9">
        <f t="shared" si="9"/>
        <v>0</v>
      </c>
    </row>
    <row r="705" spans="1:12" ht="12.75">
      <c r="A705" s="296">
        <v>72</v>
      </c>
      <c r="B705" s="101"/>
      <c r="C705" s="111"/>
      <c r="D705" s="101"/>
      <c r="E705" s="111"/>
      <c r="F705" s="101"/>
      <c r="G705" s="111"/>
      <c r="H705" s="101"/>
      <c r="I705" s="111"/>
      <c r="J705" s="101"/>
      <c r="K705" s="112"/>
      <c r="L705" s="9">
        <f t="shared" si="9"/>
        <v>0</v>
      </c>
    </row>
    <row r="706" spans="1:12" ht="12.75">
      <c r="A706" s="296">
        <v>73</v>
      </c>
      <c r="B706" s="101"/>
      <c r="C706" s="111"/>
      <c r="D706" s="101"/>
      <c r="E706" s="111"/>
      <c r="F706" s="101"/>
      <c r="G706" s="111"/>
      <c r="H706" s="101"/>
      <c r="I706" s="111"/>
      <c r="J706" s="101"/>
      <c r="K706" s="112"/>
      <c r="L706" s="9">
        <f t="shared" si="9"/>
        <v>0</v>
      </c>
    </row>
    <row r="707" spans="1:12" ht="12.75">
      <c r="A707" s="296">
        <v>74</v>
      </c>
      <c r="B707" s="101"/>
      <c r="C707" s="111"/>
      <c r="D707" s="101"/>
      <c r="E707" s="111"/>
      <c r="F707" s="101"/>
      <c r="G707" s="111"/>
      <c r="H707" s="101"/>
      <c r="I707" s="111"/>
      <c r="J707" s="101"/>
      <c r="K707" s="112"/>
      <c r="L707" s="9">
        <f t="shared" si="9"/>
        <v>0</v>
      </c>
    </row>
    <row r="708" spans="1:12" ht="12.75">
      <c r="A708" s="296">
        <v>75</v>
      </c>
      <c r="B708" s="101"/>
      <c r="C708" s="111"/>
      <c r="D708" s="101"/>
      <c r="E708" s="111"/>
      <c r="F708" s="101"/>
      <c r="G708" s="111"/>
      <c r="H708" s="101"/>
      <c r="I708" s="111"/>
      <c r="J708" s="101"/>
      <c r="K708" s="112"/>
      <c r="L708" s="9">
        <f t="shared" si="9"/>
        <v>0</v>
      </c>
    </row>
    <row r="709" spans="1:12" ht="12.75">
      <c r="A709" s="296">
        <v>76</v>
      </c>
      <c r="B709" s="101"/>
      <c r="C709" s="111"/>
      <c r="D709" s="101"/>
      <c r="E709" s="111"/>
      <c r="F709" s="101"/>
      <c r="G709" s="111"/>
      <c r="H709" s="101"/>
      <c r="I709" s="111"/>
      <c r="J709" s="101"/>
      <c r="K709" s="112"/>
      <c r="L709" s="9">
        <f t="shared" si="9"/>
        <v>0</v>
      </c>
    </row>
    <row r="710" spans="1:12" ht="12.75">
      <c r="A710" s="296">
        <v>77</v>
      </c>
      <c r="B710" s="101"/>
      <c r="C710" s="111"/>
      <c r="D710" s="101"/>
      <c r="E710" s="111"/>
      <c r="F710" s="101"/>
      <c r="G710" s="111"/>
      <c r="H710" s="101"/>
      <c r="I710" s="111"/>
      <c r="J710" s="101"/>
      <c r="K710" s="112"/>
      <c r="L710" s="9">
        <f t="shared" si="9"/>
        <v>0</v>
      </c>
    </row>
    <row r="711" spans="1:12" ht="12.75">
      <c r="A711" s="296">
        <v>78</v>
      </c>
      <c r="B711" s="101"/>
      <c r="C711" s="111"/>
      <c r="D711" s="101"/>
      <c r="E711" s="111"/>
      <c r="F711" s="101"/>
      <c r="G711" s="111"/>
      <c r="H711" s="101"/>
      <c r="I711" s="111"/>
      <c r="J711" s="101"/>
      <c r="K711" s="112"/>
      <c r="L711" s="9">
        <f t="shared" si="9"/>
        <v>0</v>
      </c>
    </row>
    <row r="712" spans="1:12" ht="12.75">
      <c r="A712" s="296">
        <v>79</v>
      </c>
      <c r="B712" s="101"/>
      <c r="C712" s="111"/>
      <c r="D712" s="101"/>
      <c r="E712" s="111"/>
      <c r="F712" s="101"/>
      <c r="G712" s="111"/>
      <c r="H712" s="101"/>
      <c r="I712" s="111"/>
      <c r="J712" s="101"/>
      <c r="K712" s="112"/>
      <c r="L712" s="9">
        <f t="shared" si="9"/>
        <v>0</v>
      </c>
    </row>
    <row r="713" spans="1:12" ht="12.75">
      <c r="A713" s="296">
        <v>80</v>
      </c>
      <c r="B713" s="101"/>
      <c r="C713" s="111"/>
      <c r="D713" s="101"/>
      <c r="E713" s="111"/>
      <c r="F713" s="101"/>
      <c r="G713" s="111"/>
      <c r="H713" s="101"/>
      <c r="I713" s="111"/>
      <c r="J713" s="101"/>
      <c r="K713" s="112"/>
      <c r="L713" s="9">
        <f t="shared" si="9"/>
        <v>0</v>
      </c>
    </row>
    <row r="714" spans="1:12" ht="12.75">
      <c r="A714" s="296">
        <v>81</v>
      </c>
      <c r="B714" s="101"/>
      <c r="C714" s="111"/>
      <c r="D714" s="101"/>
      <c r="E714" s="111"/>
      <c r="F714" s="101"/>
      <c r="G714" s="111"/>
      <c r="H714" s="101"/>
      <c r="I714" s="111"/>
      <c r="J714" s="101"/>
      <c r="K714" s="112"/>
      <c r="L714" s="9">
        <f t="shared" si="9"/>
        <v>0</v>
      </c>
    </row>
    <row r="715" spans="1:12" ht="12.75">
      <c r="A715" s="296">
        <v>82</v>
      </c>
      <c r="B715" s="101"/>
      <c r="C715" s="111"/>
      <c r="D715" s="101"/>
      <c r="E715" s="111"/>
      <c r="F715" s="101"/>
      <c r="G715" s="111"/>
      <c r="H715" s="101"/>
      <c r="I715" s="111"/>
      <c r="J715" s="101"/>
      <c r="K715" s="112"/>
      <c r="L715" s="9">
        <f t="shared" si="9"/>
        <v>0</v>
      </c>
    </row>
    <row r="716" spans="1:12" ht="12.75">
      <c r="A716" s="296">
        <v>83</v>
      </c>
      <c r="B716" s="101"/>
      <c r="C716" s="111"/>
      <c r="D716" s="101"/>
      <c r="E716" s="111"/>
      <c r="F716" s="101"/>
      <c r="G716" s="111"/>
      <c r="H716" s="101"/>
      <c r="I716" s="111"/>
      <c r="J716" s="101"/>
      <c r="K716" s="112"/>
      <c r="L716" s="9">
        <f t="shared" si="9"/>
        <v>0</v>
      </c>
    </row>
    <row r="717" spans="1:12" ht="12.75">
      <c r="A717" s="296">
        <v>84</v>
      </c>
      <c r="B717" s="101"/>
      <c r="C717" s="111"/>
      <c r="D717" s="101"/>
      <c r="E717" s="111"/>
      <c r="F717" s="101"/>
      <c r="G717" s="111"/>
      <c r="H717" s="101"/>
      <c r="I717" s="111"/>
      <c r="J717" s="101"/>
      <c r="K717" s="112"/>
      <c r="L717" s="9">
        <f t="shared" si="9"/>
        <v>0</v>
      </c>
    </row>
    <row r="718" spans="1:12" ht="12.75">
      <c r="A718" s="296">
        <v>85</v>
      </c>
      <c r="B718" s="101"/>
      <c r="C718" s="111"/>
      <c r="D718" s="101"/>
      <c r="E718" s="111"/>
      <c r="F718" s="101"/>
      <c r="G718" s="111"/>
      <c r="H718" s="101"/>
      <c r="I718" s="111"/>
      <c r="J718" s="101"/>
      <c r="K718" s="112"/>
      <c r="L718" s="9">
        <f t="shared" si="9"/>
        <v>0</v>
      </c>
    </row>
    <row r="719" spans="1:12" ht="12.75">
      <c r="A719" s="296">
        <v>86</v>
      </c>
      <c r="B719" s="101"/>
      <c r="C719" s="111"/>
      <c r="D719" s="101"/>
      <c r="E719" s="111"/>
      <c r="F719" s="101"/>
      <c r="G719" s="111"/>
      <c r="H719" s="101"/>
      <c r="I719" s="111"/>
      <c r="J719" s="101"/>
      <c r="K719" s="112"/>
      <c r="L719" s="9">
        <f t="shared" si="9"/>
        <v>0</v>
      </c>
    </row>
    <row r="720" spans="1:12" ht="12.75">
      <c r="A720" s="296">
        <v>87</v>
      </c>
      <c r="B720" s="101"/>
      <c r="C720" s="111"/>
      <c r="D720" s="101"/>
      <c r="E720" s="111"/>
      <c r="F720" s="101"/>
      <c r="G720" s="111"/>
      <c r="H720" s="101"/>
      <c r="I720" s="111"/>
      <c r="J720" s="101"/>
      <c r="K720" s="112"/>
      <c r="L720" s="9">
        <f t="shared" si="9"/>
        <v>0</v>
      </c>
    </row>
    <row r="721" spans="1:12" ht="12.75">
      <c r="A721" s="296">
        <v>88</v>
      </c>
      <c r="B721" s="101"/>
      <c r="C721" s="111"/>
      <c r="D721" s="101"/>
      <c r="E721" s="111"/>
      <c r="F721" s="101"/>
      <c r="G721" s="111"/>
      <c r="H721" s="101"/>
      <c r="I721" s="111"/>
      <c r="J721" s="101"/>
      <c r="K721" s="112"/>
      <c r="L721" s="9">
        <f t="shared" si="9"/>
        <v>0</v>
      </c>
    </row>
    <row r="722" spans="1:12" ht="12.75">
      <c r="A722" s="296">
        <v>89</v>
      </c>
      <c r="B722" s="101"/>
      <c r="C722" s="111"/>
      <c r="D722" s="101"/>
      <c r="E722" s="111"/>
      <c r="F722" s="101"/>
      <c r="G722" s="111"/>
      <c r="H722" s="101"/>
      <c r="I722" s="111"/>
      <c r="J722" s="101"/>
      <c r="K722" s="112"/>
      <c r="L722" s="9">
        <f t="shared" si="9"/>
        <v>0</v>
      </c>
    </row>
    <row r="723" spans="1:12" ht="12.75">
      <c r="A723" s="296">
        <v>90</v>
      </c>
      <c r="B723" s="101"/>
      <c r="C723" s="111"/>
      <c r="D723" s="101"/>
      <c r="E723" s="111"/>
      <c r="F723" s="101"/>
      <c r="G723" s="111"/>
      <c r="H723" s="101"/>
      <c r="I723" s="111"/>
      <c r="J723" s="101"/>
      <c r="K723" s="112"/>
      <c r="L723" s="9">
        <f t="shared" si="9"/>
        <v>0</v>
      </c>
    </row>
    <row r="724" spans="1:12" ht="12.75">
      <c r="A724" s="296">
        <v>91</v>
      </c>
      <c r="B724" s="101"/>
      <c r="C724" s="111"/>
      <c r="D724" s="101"/>
      <c r="E724" s="111"/>
      <c r="F724" s="101"/>
      <c r="G724" s="111"/>
      <c r="H724" s="101"/>
      <c r="I724" s="111"/>
      <c r="J724" s="101"/>
      <c r="K724" s="112"/>
      <c r="L724" s="9">
        <f t="shared" si="9"/>
        <v>0</v>
      </c>
    </row>
    <row r="725" spans="1:12" ht="12.75">
      <c r="A725" s="296">
        <v>92</v>
      </c>
      <c r="B725" s="101"/>
      <c r="C725" s="111"/>
      <c r="D725" s="101"/>
      <c r="E725" s="111"/>
      <c r="F725" s="101"/>
      <c r="G725" s="111"/>
      <c r="H725" s="101"/>
      <c r="I725" s="111"/>
      <c r="J725" s="101"/>
      <c r="K725" s="112"/>
      <c r="L725" s="9">
        <f t="shared" si="9"/>
        <v>0</v>
      </c>
    </row>
    <row r="726" spans="1:12" ht="12.75">
      <c r="A726" s="296">
        <v>93</v>
      </c>
      <c r="B726" s="101"/>
      <c r="C726" s="111"/>
      <c r="D726" s="101"/>
      <c r="E726" s="111"/>
      <c r="F726" s="101"/>
      <c r="G726" s="111"/>
      <c r="H726" s="101"/>
      <c r="I726" s="111"/>
      <c r="J726" s="101"/>
      <c r="K726" s="112"/>
      <c r="L726" s="9">
        <f t="shared" si="9"/>
        <v>0</v>
      </c>
    </row>
    <row r="727" spans="1:12" ht="12.75">
      <c r="A727" s="296">
        <v>94</v>
      </c>
      <c r="B727" s="101"/>
      <c r="C727" s="111"/>
      <c r="D727" s="101"/>
      <c r="E727" s="111"/>
      <c r="F727" s="101"/>
      <c r="G727" s="111"/>
      <c r="H727" s="101"/>
      <c r="I727" s="111"/>
      <c r="J727" s="101"/>
      <c r="K727" s="112"/>
      <c r="L727" s="9">
        <f t="shared" si="9"/>
        <v>0</v>
      </c>
    </row>
    <row r="728" spans="1:12" ht="12.75">
      <c r="A728" s="296">
        <v>95</v>
      </c>
      <c r="B728" s="101"/>
      <c r="C728" s="111"/>
      <c r="D728" s="101"/>
      <c r="E728" s="111"/>
      <c r="F728" s="101"/>
      <c r="G728" s="111"/>
      <c r="H728" s="101"/>
      <c r="I728" s="111"/>
      <c r="J728" s="101"/>
      <c r="K728" s="112"/>
      <c r="L728" s="9">
        <f t="shared" si="9"/>
        <v>0</v>
      </c>
    </row>
    <row r="729" spans="1:12" ht="12.75">
      <c r="A729" s="296">
        <v>96</v>
      </c>
      <c r="B729" s="101"/>
      <c r="C729" s="111"/>
      <c r="D729" s="101"/>
      <c r="E729" s="111"/>
      <c r="F729" s="101"/>
      <c r="G729" s="111"/>
      <c r="H729" s="101"/>
      <c r="I729" s="111"/>
      <c r="J729" s="101"/>
      <c r="K729" s="112"/>
      <c r="L729" s="9">
        <f t="shared" si="9"/>
        <v>0</v>
      </c>
    </row>
    <row r="730" spans="1:12" ht="12.75">
      <c r="A730" s="296">
        <v>97</v>
      </c>
      <c r="B730" s="101"/>
      <c r="C730" s="111"/>
      <c r="D730" s="101"/>
      <c r="E730" s="111"/>
      <c r="F730" s="101"/>
      <c r="G730" s="111"/>
      <c r="H730" s="101"/>
      <c r="I730" s="111"/>
      <c r="J730" s="101"/>
      <c r="K730" s="112"/>
      <c r="L730" s="9">
        <f t="shared" si="9"/>
        <v>0</v>
      </c>
    </row>
    <row r="731" spans="1:12" ht="12.75">
      <c r="A731" s="296">
        <v>98</v>
      </c>
      <c r="B731" s="101"/>
      <c r="C731" s="111"/>
      <c r="D731" s="101"/>
      <c r="E731" s="111"/>
      <c r="F731" s="101"/>
      <c r="G731" s="111"/>
      <c r="H731" s="101"/>
      <c r="I731" s="111"/>
      <c r="J731" s="101"/>
      <c r="K731" s="112"/>
      <c r="L731" s="9">
        <f t="shared" si="9"/>
        <v>0</v>
      </c>
    </row>
    <row r="732" spans="1:12" ht="12.75">
      <c r="A732" s="296">
        <v>99</v>
      </c>
      <c r="B732" s="101"/>
      <c r="C732" s="111"/>
      <c r="D732" s="101"/>
      <c r="E732" s="111"/>
      <c r="F732" s="101"/>
      <c r="G732" s="111"/>
      <c r="H732" s="101"/>
      <c r="I732" s="111"/>
      <c r="J732" s="101"/>
      <c r="K732" s="112"/>
      <c r="L732" s="9">
        <f t="shared" si="9"/>
        <v>0</v>
      </c>
    </row>
    <row r="733" spans="1:12" ht="12.75">
      <c r="A733" s="296">
        <v>100</v>
      </c>
      <c r="B733" s="101"/>
      <c r="C733" s="111"/>
      <c r="D733" s="101"/>
      <c r="E733" s="111"/>
      <c r="F733" s="101"/>
      <c r="G733" s="111"/>
      <c r="H733" s="101"/>
      <c r="I733" s="111"/>
      <c r="J733" s="101"/>
      <c r="K733" s="112"/>
      <c r="L733" s="9">
        <f t="shared" si="9"/>
        <v>0</v>
      </c>
    </row>
    <row r="734" spans="1:12" ht="12.75">
      <c r="A734" s="296">
        <v>101</v>
      </c>
      <c r="B734" s="101"/>
      <c r="C734" s="111"/>
      <c r="D734" s="101"/>
      <c r="E734" s="111"/>
      <c r="F734" s="101"/>
      <c r="G734" s="111"/>
      <c r="H734" s="101"/>
      <c r="I734" s="111"/>
      <c r="J734" s="101"/>
      <c r="K734" s="112"/>
      <c r="L734" s="9">
        <f t="shared" si="9"/>
        <v>0</v>
      </c>
    </row>
    <row r="735" spans="1:12" ht="12.75">
      <c r="A735" s="296">
        <v>102</v>
      </c>
      <c r="B735" s="101"/>
      <c r="C735" s="111"/>
      <c r="D735" s="101"/>
      <c r="E735" s="111"/>
      <c r="F735" s="101"/>
      <c r="G735" s="111"/>
      <c r="H735" s="101"/>
      <c r="I735" s="111"/>
      <c r="J735" s="101"/>
      <c r="K735" s="112"/>
      <c r="L735" s="9">
        <f t="shared" si="9"/>
        <v>0</v>
      </c>
    </row>
    <row r="736" spans="1:12" ht="12.75">
      <c r="A736" s="296">
        <v>103</v>
      </c>
      <c r="B736" s="101"/>
      <c r="C736" s="111"/>
      <c r="D736" s="101"/>
      <c r="E736" s="111"/>
      <c r="F736" s="101"/>
      <c r="G736" s="111"/>
      <c r="H736" s="101"/>
      <c r="I736" s="111"/>
      <c r="J736" s="101"/>
      <c r="K736" s="112"/>
      <c r="L736" s="9">
        <f t="shared" si="9"/>
        <v>0</v>
      </c>
    </row>
    <row r="737" spans="1:12" ht="12.75">
      <c r="A737" s="296">
        <v>104</v>
      </c>
      <c r="B737" s="101"/>
      <c r="C737" s="111"/>
      <c r="D737" s="101"/>
      <c r="E737" s="111"/>
      <c r="F737" s="101"/>
      <c r="G737" s="111"/>
      <c r="H737" s="101"/>
      <c r="I737" s="111"/>
      <c r="J737" s="101"/>
      <c r="K737" s="112"/>
      <c r="L737" s="9">
        <f t="shared" si="9"/>
        <v>0</v>
      </c>
    </row>
    <row r="738" spans="1:12" ht="12.75">
      <c r="A738" s="296">
        <v>105</v>
      </c>
      <c r="B738" s="101"/>
      <c r="C738" s="111"/>
      <c r="D738" s="101"/>
      <c r="E738" s="111"/>
      <c r="F738" s="101"/>
      <c r="G738" s="111"/>
      <c r="H738" s="101"/>
      <c r="I738" s="111"/>
      <c r="J738" s="101"/>
      <c r="K738" s="112"/>
      <c r="L738" s="9">
        <f t="shared" si="9"/>
        <v>0</v>
      </c>
    </row>
    <row r="739" spans="1:12" ht="12.75">
      <c r="A739" s="296">
        <v>106</v>
      </c>
      <c r="B739" s="101"/>
      <c r="C739" s="111"/>
      <c r="D739" s="101"/>
      <c r="E739" s="111"/>
      <c r="F739" s="101"/>
      <c r="G739" s="111"/>
      <c r="H739" s="101"/>
      <c r="I739" s="111"/>
      <c r="J739" s="101"/>
      <c r="K739" s="112"/>
      <c r="L739" s="9">
        <f t="shared" si="9"/>
        <v>0</v>
      </c>
    </row>
    <row r="740" spans="1:12" ht="12.75">
      <c r="A740" s="296">
        <v>107</v>
      </c>
      <c r="B740" s="101"/>
      <c r="C740" s="111"/>
      <c r="D740" s="101"/>
      <c r="E740" s="111"/>
      <c r="F740" s="101"/>
      <c r="G740" s="111"/>
      <c r="H740" s="101"/>
      <c r="I740" s="111"/>
      <c r="J740" s="101"/>
      <c r="K740" s="112"/>
      <c r="L740" s="9">
        <f t="shared" si="9"/>
        <v>0</v>
      </c>
    </row>
    <row r="741" spans="1:12" ht="12.75">
      <c r="A741" s="296">
        <v>108</v>
      </c>
      <c r="B741" s="101"/>
      <c r="C741" s="111"/>
      <c r="D741" s="101"/>
      <c r="E741" s="111"/>
      <c r="F741" s="101"/>
      <c r="G741" s="111"/>
      <c r="H741" s="101"/>
      <c r="I741" s="111"/>
      <c r="J741" s="101"/>
      <c r="K741" s="112"/>
      <c r="L741" s="9">
        <f t="shared" si="9"/>
        <v>0</v>
      </c>
    </row>
    <row r="742" spans="1:12" ht="12.75">
      <c r="A742" s="296">
        <v>109</v>
      </c>
      <c r="B742" s="101"/>
      <c r="C742" s="111"/>
      <c r="D742" s="101"/>
      <c r="E742" s="111"/>
      <c r="F742" s="101"/>
      <c r="G742" s="111"/>
      <c r="H742" s="101"/>
      <c r="I742" s="111"/>
      <c r="J742" s="101"/>
      <c r="K742" s="112"/>
      <c r="L742" s="9">
        <f t="shared" si="9"/>
        <v>0</v>
      </c>
    </row>
    <row r="743" spans="1:12" ht="12.75">
      <c r="A743" s="296">
        <v>110</v>
      </c>
      <c r="B743" s="101"/>
      <c r="C743" s="111"/>
      <c r="D743" s="101"/>
      <c r="E743" s="111"/>
      <c r="F743" s="101"/>
      <c r="G743" s="111"/>
      <c r="H743" s="101"/>
      <c r="I743" s="111"/>
      <c r="J743" s="101"/>
      <c r="K743" s="112"/>
      <c r="L743" s="9">
        <f t="shared" si="9"/>
        <v>0</v>
      </c>
    </row>
    <row r="744" spans="1:12" ht="12.75">
      <c r="A744" s="296">
        <v>111</v>
      </c>
      <c r="B744" s="101"/>
      <c r="C744" s="111"/>
      <c r="D744" s="101"/>
      <c r="E744" s="111"/>
      <c r="F744" s="101"/>
      <c r="G744" s="111"/>
      <c r="H744" s="101"/>
      <c r="I744" s="111"/>
      <c r="J744" s="101"/>
      <c r="K744" s="112"/>
      <c r="L744" s="9">
        <f t="shared" si="9"/>
        <v>0</v>
      </c>
    </row>
    <row r="745" spans="1:12" ht="12.75">
      <c r="A745" s="296">
        <v>112</v>
      </c>
      <c r="B745" s="101"/>
      <c r="C745" s="111"/>
      <c r="D745" s="101"/>
      <c r="E745" s="111"/>
      <c r="F745" s="101"/>
      <c r="G745" s="111"/>
      <c r="H745" s="101"/>
      <c r="I745" s="111"/>
      <c r="J745" s="101"/>
      <c r="K745" s="112"/>
      <c r="L745" s="9">
        <f t="shared" si="9"/>
        <v>0</v>
      </c>
    </row>
    <row r="746" spans="1:12" ht="12.75">
      <c r="A746" s="296">
        <v>113</v>
      </c>
      <c r="B746" s="101"/>
      <c r="C746" s="111"/>
      <c r="D746" s="101"/>
      <c r="E746" s="111"/>
      <c r="F746" s="101"/>
      <c r="G746" s="111"/>
      <c r="H746" s="101"/>
      <c r="I746" s="111"/>
      <c r="J746" s="101"/>
      <c r="K746" s="112"/>
      <c r="L746" s="9">
        <f t="shared" si="9"/>
        <v>0</v>
      </c>
    </row>
    <row r="747" spans="1:12" ht="12.75">
      <c r="A747" s="296">
        <v>114</v>
      </c>
      <c r="B747" s="101"/>
      <c r="C747" s="111"/>
      <c r="D747" s="101"/>
      <c r="E747" s="111"/>
      <c r="F747" s="101"/>
      <c r="G747" s="111"/>
      <c r="H747" s="101"/>
      <c r="I747" s="111"/>
      <c r="J747" s="101"/>
      <c r="K747" s="112"/>
      <c r="L747" s="9">
        <f t="shared" si="9"/>
        <v>0</v>
      </c>
    </row>
    <row r="748" spans="1:12" ht="12.75">
      <c r="A748" s="296">
        <v>115</v>
      </c>
      <c r="B748" s="101"/>
      <c r="C748" s="111"/>
      <c r="D748" s="101"/>
      <c r="E748" s="111"/>
      <c r="F748" s="101"/>
      <c r="G748" s="111"/>
      <c r="H748" s="101"/>
      <c r="I748" s="111"/>
      <c r="J748" s="101"/>
      <c r="K748" s="112"/>
      <c r="L748" s="9">
        <f t="shared" si="9"/>
        <v>0</v>
      </c>
    </row>
    <row r="749" spans="1:12" ht="12.75">
      <c r="A749" s="296">
        <v>116</v>
      </c>
      <c r="B749" s="101"/>
      <c r="C749" s="111"/>
      <c r="D749" s="101"/>
      <c r="E749" s="111"/>
      <c r="F749" s="101"/>
      <c r="G749" s="111"/>
      <c r="H749" s="101"/>
      <c r="I749" s="111"/>
      <c r="J749" s="101"/>
      <c r="K749" s="112"/>
      <c r="L749" s="9">
        <f t="shared" si="9"/>
        <v>0</v>
      </c>
    </row>
    <row r="750" spans="1:12" ht="12.75">
      <c r="A750" s="296">
        <v>117</v>
      </c>
      <c r="B750" s="101"/>
      <c r="C750" s="111"/>
      <c r="D750" s="101"/>
      <c r="E750" s="111"/>
      <c r="F750" s="101"/>
      <c r="G750" s="111"/>
      <c r="H750" s="101"/>
      <c r="I750" s="111"/>
      <c r="J750" s="101"/>
      <c r="K750" s="112"/>
      <c r="L750" s="9">
        <f t="shared" si="9"/>
        <v>0</v>
      </c>
    </row>
    <row r="751" spans="1:12" ht="12.75">
      <c r="A751" s="296">
        <v>118</v>
      </c>
      <c r="B751" s="101"/>
      <c r="C751" s="111"/>
      <c r="D751" s="101"/>
      <c r="E751" s="111"/>
      <c r="F751" s="101"/>
      <c r="G751" s="111"/>
      <c r="H751" s="101"/>
      <c r="I751" s="111"/>
      <c r="J751" s="101"/>
      <c r="K751" s="112"/>
      <c r="L751" s="9">
        <f t="shared" si="9"/>
        <v>0</v>
      </c>
    </row>
    <row r="752" spans="1:12" ht="12.75">
      <c r="A752" s="296">
        <v>119</v>
      </c>
      <c r="B752" s="101"/>
      <c r="C752" s="111"/>
      <c r="D752" s="101"/>
      <c r="E752" s="111"/>
      <c r="F752" s="101"/>
      <c r="G752" s="111"/>
      <c r="H752" s="101"/>
      <c r="I752" s="111"/>
      <c r="J752" s="101"/>
      <c r="K752" s="112"/>
      <c r="L752" s="9">
        <f t="shared" si="9"/>
        <v>0</v>
      </c>
    </row>
    <row r="753" spans="1:12" ht="12.75">
      <c r="A753" s="296">
        <v>120</v>
      </c>
      <c r="B753" s="101"/>
      <c r="C753" s="111"/>
      <c r="D753" s="101"/>
      <c r="E753" s="111"/>
      <c r="F753" s="101"/>
      <c r="G753" s="111"/>
      <c r="H753" s="101"/>
      <c r="I753" s="111"/>
      <c r="J753" s="101"/>
      <c r="K753" s="112"/>
      <c r="L753" s="9">
        <f t="shared" si="9"/>
        <v>0</v>
      </c>
    </row>
    <row r="754" spans="1:12" ht="12.75">
      <c r="A754" s="296">
        <v>121</v>
      </c>
      <c r="B754" s="101"/>
      <c r="C754" s="111"/>
      <c r="D754" s="101"/>
      <c r="E754" s="111"/>
      <c r="F754" s="101"/>
      <c r="G754" s="111"/>
      <c r="H754" s="101"/>
      <c r="I754" s="111"/>
      <c r="J754" s="101"/>
      <c r="K754" s="112"/>
      <c r="L754" s="9">
        <f t="shared" si="9"/>
        <v>0</v>
      </c>
    </row>
    <row r="755" spans="1:12" ht="12.75">
      <c r="A755" s="296">
        <v>122</v>
      </c>
      <c r="B755" s="101"/>
      <c r="C755" s="111"/>
      <c r="D755" s="101"/>
      <c r="E755" s="111"/>
      <c r="F755" s="101"/>
      <c r="G755" s="111"/>
      <c r="H755" s="101"/>
      <c r="I755" s="111"/>
      <c r="J755" s="101"/>
      <c r="K755" s="112"/>
      <c r="L755" s="9">
        <f t="shared" si="9"/>
        <v>0</v>
      </c>
    </row>
    <row r="756" spans="1:12" ht="12.75">
      <c r="A756" s="296">
        <v>123</v>
      </c>
      <c r="B756" s="101"/>
      <c r="C756" s="111"/>
      <c r="D756" s="101"/>
      <c r="E756" s="111"/>
      <c r="F756" s="101"/>
      <c r="G756" s="111"/>
      <c r="H756" s="101"/>
      <c r="I756" s="111"/>
      <c r="J756" s="101"/>
      <c r="K756" s="112"/>
      <c r="L756" s="9">
        <f t="shared" si="9"/>
        <v>0</v>
      </c>
    </row>
    <row r="757" spans="1:12" ht="12.75">
      <c r="A757" s="296">
        <v>124</v>
      </c>
      <c r="B757" s="101"/>
      <c r="C757" s="111"/>
      <c r="D757" s="101"/>
      <c r="E757" s="111"/>
      <c r="F757" s="101"/>
      <c r="G757" s="111"/>
      <c r="H757" s="101"/>
      <c r="I757" s="111"/>
      <c r="J757" s="101"/>
      <c r="K757" s="112"/>
      <c r="L757" s="9">
        <f t="shared" si="9"/>
        <v>0</v>
      </c>
    </row>
    <row r="758" spans="1:12" ht="12.75">
      <c r="A758" s="296">
        <v>125</v>
      </c>
      <c r="B758" s="101"/>
      <c r="C758" s="111"/>
      <c r="D758" s="101"/>
      <c r="E758" s="111"/>
      <c r="F758" s="101"/>
      <c r="G758" s="111"/>
      <c r="H758" s="101"/>
      <c r="I758" s="111"/>
      <c r="J758" s="101"/>
      <c r="K758" s="112"/>
      <c r="L758" s="9">
        <f t="shared" si="9"/>
        <v>0</v>
      </c>
    </row>
    <row r="759" spans="1:12" ht="12.75">
      <c r="A759" s="296">
        <v>126</v>
      </c>
      <c r="B759" s="101"/>
      <c r="C759" s="111"/>
      <c r="D759" s="101"/>
      <c r="E759" s="111"/>
      <c r="F759" s="101"/>
      <c r="G759" s="111"/>
      <c r="H759" s="101"/>
      <c r="I759" s="111"/>
      <c r="J759" s="101"/>
      <c r="K759" s="112"/>
      <c r="L759" s="9">
        <f t="shared" si="9"/>
        <v>0</v>
      </c>
    </row>
    <row r="760" spans="1:12" ht="12.75">
      <c r="A760" s="296">
        <v>127</v>
      </c>
      <c r="B760" s="101"/>
      <c r="C760" s="111"/>
      <c r="D760" s="101"/>
      <c r="E760" s="111"/>
      <c r="F760" s="101"/>
      <c r="G760" s="111"/>
      <c r="H760" s="101"/>
      <c r="I760" s="111"/>
      <c r="J760" s="101"/>
      <c r="K760" s="112"/>
      <c r="L760" s="9">
        <f t="shared" si="9"/>
        <v>0</v>
      </c>
    </row>
    <row r="761" spans="1:12" ht="12.75">
      <c r="A761" s="296">
        <v>128</v>
      </c>
      <c r="B761" s="101"/>
      <c r="C761" s="111"/>
      <c r="D761" s="101"/>
      <c r="E761" s="111"/>
      <c r="F761" s="101"/>
      <c r="G761" s="111"/>
      <c r="H761" s="101"/>
      <c r="I761" s="111"/>
      <c r="J761" s="101"/>
      <c r="K761" s="112"/>
      <c r="L761" s="9">
        <f t="shared" si="9"/>
        <v>0</v>
      </c>
    </row>
    <row r="762" spans="1:12" ht="12.75">
      <c r="A762" s="296">
        <v>129</v>
      </c>
      <c r="B762" s="101"/>
      <c r="C762" s="111"/>
      <c r="D762" s="101"/>
      <c r="E762" s="111"/>
      <c r="F762" s="101"/>
      <c r="G762" s="111"/>
      <c r="H762" s="101"/>
      <c r="I762" s="111"/>
      <c r="J762" s="101"/>
      <c r="K762" s="112"/>
      <c r="L762" s="9">
        <f t="shared" si="9"/>
        <v>0</v>
      </c>
    </row>
    <row r="763" spans="1:12" ht="12.75">
      <c r="A763" s="296">
        <v>130</v>
      </c>
      <c r="B763" s="101"/>
      <c r="C763" s="111"/>
      <c r="D763" s="101"/>
      <c r="E763" s="111"/>
      <c r="F763" s="101"/>
      <c r="G763" s="111"/>
      <c r="H763" s="101"/>
      <c r="I763" s="111"/>
      <c r="J763" s="101"/>
      <c r="K763" s="112"/>
      <c r="L763" s="9">
        <f aca="true" t="shared" si="10" ref="L763:L826">SUM(B763:K763)</f>
        <v>0</v>
      </c>
    </row>
    <row r="764" spans="1:12" ht="12.75">
      <c r="A764" s="296">
        <v>131</v>
      </c>
      <c r="B764" s="101"/>
      <c r="C764" s="111"/>
      <c r="D764" s="101"/>
      <c r="E764" s="111"/>
      <c r="F764" s="101"/>
      <c r="G764" s="111"/>
      <c r="H764" s="101"/>
      <c r="I764" s="111"/>
      <c r="J764" s="101"/>
      <c r="K764" s="112"/>
      <c r="L764" s="9">
        <f t="shared" si="10"/>
        <v>0</v>
      </c>
    </row>
    <row r="765" spans="1:12" ht="12.75">
      <c r="A765" s="296">
        <v>132</v>
      </c>
      <c r="B765" s="101"/>
      <c r="C765" s="111"/>
      <c r="D765" s="101"/>
      <c r="E765" s="111"/>
      <c r="F765" s="101"/>
      <c r="G765" s="111"/>
      <c r="H765" s="101"/>
      <c r="I765" s="111"/>
      <c r="J765" s="101"/>
      <c r="K765" s="112"/>
      <c r="L765" s="9">
        <f t="shared" si="10"/>
        <v>0</v>
      </c>
    </row>
    <row r="766" spans="1:12" ht="12.75">
      <c r="A766" s="296">
        <v>133</v>
      </c>
      <c r="B766" s="101"/>
      <c r="C766" s="111"/>
      <c r="D766" s="101"/>
      <c r="E766" s="111"/>
      <c r="F766" s="101"/>
      <c r="G766" s="111"/>
      <c r="H766" s="101"/>
      <c r="I766" s="111"/>
      <c r="J766" s="101"/>
      <c r="K766" s="112"/>
      <c r="L766" s="9">
        <f t="shared" si="10"/>
        <v>0</v>
      </c>
    </row>
    <row r="767" spans="1:12" ht="12.75">
      <c r="A767" s="296">
        <v>134</v>
      </c>
      <c r="B767" s="101"/>
      <c r="C767" s="111"/>
      <c r="D767" s="101"/>
      <c r="E767" s="111"/>
      <c r="F767" s="101"/>
      <c r="G767" s="111"/>
      <c r="H767" s="101"/>
      <c r="I767" s="111"/>
      <c r="J767" s="101"/>
      <c r="K767" s="112"/>
      <c r="L767" s="9">
        <f t="shared" si="10"/>
        <v>0</v>
      </c>
    </row>
    <row r="768" spans="1:12" ht="12.75">
      <c r="A768" s="296">
        <v>135</v>
      </c>
      <c r="B768" s="101"/>
      <c r="C768" s="111"/>
      <c r="D768" s="101"/>
      <c r="E768" s="111"/>
      <c r="F768" s="101"/>
      <c r="G768" s="111"/>
      <c r="H768" s="101"/>
      <c r="I768" s="111"/>
      <c r="J768" s="101"/>
      <c r="K768" s="112"/>
      <c r="L768" s="9">
        <f t="shared" si="10"/>
        <v>0</v>
      </c>
    </row>
    <row r="769" spans="1:12" ht="12.75">
      <c r="A769" s="296">
        <v>136</v>
      </c>
      <c r="B769" s="101"/>
      <c r="C769" s="111"/>
      <c r="D769" s="101"/>
      <c r="E769" s="111"/>
      <c r="F769" s="101"/>
      <c r="G769" s="111"/>
      <c r="H769" s="101"/>
      <c r="I769" s="111"/>
      <c r="J769" s="101"/>
      <c r="K769" s="112"/>
      <c r="L769" s="9">
        <f t="shared" si="10"/>
        <v>0</v>
      </c>
    </row>
    <row r="770" spans="1:12" ht="12.75">
      <c r="A770" s="296">
        <v>137</v>
      </c>
      <c r="B770" s="101"/>
      <c r="C770" s="111"/>
      <c r="D770" s="101"/>
      <c r="E770" s="111"/>
      <c r="F770" s="101"/>
      <c r="G770" s="111"/>
      <c r="H770" s="101"/>
      <c r="I770" s="111"/>
      <c r="J770" s="101"/>
      <c r="K770" s="112"/>
      <c r="L770" s="9">
        <f t="shared" si="10"/>
        <v>0</v>
      </c>
    </row>
    <row r="771" spans="1:12" ht="12.75">
      <c r="A771" s="296">
        <v>138</v>
      </c>
      <c r="B771" s="101"/>
      <c r="C771" s="111"/>
      <c r="D771" s="101"/>
      <c r="E771" s="111"/>
      <c r="F771" s="101"/>
      <c r="G771" s="111"/>
      <c r="H771" s="101"/>
      <c r="I771" s="111"/>
      <c r="J771" s="101"/>
      <c r="K771" s="112"/>
      <c r="L771" s="9">
        <f t="shared" si="10"/>
        <v>0</v>
      </c>
    </row>
    <row r="772" spans="1:12" ht="12.75">
      <c r="A772" s="296">
        <v>139</v>
      </c>
      <c r="B772" s="101"/>
      <c r="C772" s="111"/>
      <c r="D772" s="101"/>
      <c r="E772" s="111"/>
      <c r="F772" s="101"/>
      <c r="G772" s="111"/>
      <c r="H772" s="101"/>
      <c r="I772" s="111"/>
      <c r="J772" s="101"/>
      <c r="K772" s="112"/>
      <c r="L772" s="9">
        <f t="shared" si="10"/>
        <v>0</v>
      </c>
    </row>
    <row r="773" spans="1:12" ht="12.75">
      <c r="A773" s="296">
        <v>140</v>
      </c>
      <c r="B773" s="101"/>
      <c r="C773" s="111"/>
      <c r="D773" s="101"/>
      <c r="E773" s="111"/>
      <c r="F773" s="101"/>
      <c r="G773" s="111"/>
      <c r="H773" s="101"/>
      <c r="I773" s="111"/>
      <c r="J773" s="101"/>
      <c r="K773" s="112"/>
      <c r="L773" s="9">
        <f t="shared" si="10"/>
        <v>0</v>
      </c>
    </row>
    <row r="774" spans="1:12" ht="12.75">
      <c r="A774" s="296">
        <v>141</v>
      </c>
      <c r="B774" s="101"/>
      <c r="C774" s="111"/>
      <c r="D774" s="101"/>
      <c r="E774" s="111"/>
      <c r="F774" s="101"/>
      <c r="G774" s="111"/>
      <c r="H774" s="101"/>
      <c r="I774" s="111"/>
      <c r="J774" s="101"/>
      <c r="K774" s="112"/>
      <c r="L774" s="9">
        <f t="shared" si="10"/>
        <v>0</v>
      </c>
    </row>
    <row r="775" spans="1:12" ht="12.75">
      <c r="A775" s="296">
        <v>142</v>
      </c>
      <c r="B775" s="101"/>
      <c r="C775" s="111"/>
      <c r="D775" s="101"/>
      <c r="E775" s="111"/>
      <c r="F775" s="101"/>
      <c r="G775" s="111"/>
      <c r="H775" s="101"/>
      <c r="I775" s="111"/>
      <c r="J775" s="101"/>
      <c r="K775" s="112"/>
      <c r="L775" s="9">
        <f t="shared" si="10"/>
        <v>0</v>
      </c>
    </row>
    <row r="776" spans="1:12" ht="12.75">
      <c r="A776" s="296">
        <v>143</v>
      </c>
      <c r="B776" s="101"/>
      <c r="C776" s="111"/>
      <c r="D776" s="101"/>
      <c r="E776" s="111"/>
      <c r="F776" s="101"/>
      <c r="G776" s="111"/>
      <c r="H776" s="101"/>
      <c r="I776" s="111"/>
      <c r="J776" s="101"/>
      <c r="K776" s="112"/>
      <c r="L776" s="9">
        <f t="shared" si="10"/>
        <v>0</v>
      </c>
    </row>
    <row r="777" spans="1:12" ht="12.75">
      <c r="A777" s="296">
        <v>144</v>
      </c>
      <c r="B777" s="101"/>
      <c r="C777" s="111"/>
      <c r="D777" s="101"/>
      <c r="E777" s="111"/>
      <c r="F777" s="101"/>
      <c r="G777" s="111"/>
      <c r="H777" s="101"/>
      <c r="I777" s="111"/>
      <c r="J777" s="101"/>
      <c r="K777" s="112"/>
      <c r="L777" s="9">
        <f t="shared" si="10"/>
        <v>0</v>
      </c>
    </row>
    <row r="778" spans="1:12" ht="12.75">
      <c r="A778" s="296">
        <v>145</v>
      </c>
      <c r="B778" s="101"/>
      <c r="C778" s="111"/>
      <c r="D778" s="101"/>
      <c r="E778" s="111"/>
      <c r="F778" s="101"/>
      <c r="G778" s="111"/>
      <c r="H778" s="101"/>
      <c r="I778" s="111"/>
      <c r="J778" s="101"/>
      <c r="K778" s="112"/>
      <c r="L778" s="9">
        <f t="shared" si="10"/>
        <v>0</v>
      </c>
    </row>
    <row r="779" spans="1:12" ht="12.75">
      <c r="A779" s="296">
        <v>146</v>
      </c>
      <c r="B779" s="101"/>
      <c r="C779" s="111"/>
      <c r="D779" s="101"/>
      <c r="E779" s="111"/>
      <c r="F779" s="101"/>
      <c r="G779" s="111"/>
      <c r="H779" s="101"/>
      <c r="I779" s="111"/>
      <c r="J779" s="101"/>
      <c r="K779" s="112"/>
      <c r="L779" s="9">
        <f t="shared" si="10"/>
        <v>0</v>
      </c>
    </row>
    <row r="780" spans="1:12" ht="12.75">
      <c r="A780" s="296">
        <v>147</v>
      </c>
      <c r="B780" s="101"/>
      <c r="C780" s="111"/>
      <c r="D780" s="101"/>
      <c r="E780" s="111"/>
      <c r="F780" s="101"/>
      <c r="G780" s="111"/>
      <c r="H780" s="101"/>
      <c r="I780" s="111"/>
      <c r="J780" s="101"/>
      <c r="K780" s="112"/>
      <c r="L780" s="9">
        <f t="shared" si="10"/>
        <v>0</v>
      </c>
    </row>
    <row r="781" spans="1:12" ht="12.75">
      <c r="A781" s="296">
        <v>148</v>
      </c>
      <c r="B781" s="101"/>
      <c r="C781" s="111"/>
      <c r="D781" s="101"/>
      <c r="E781" s="111"/>
      <c r="F781" s="101"/>
      <c r="G781" s="111"/>
      <c r="H781" s="101"/>
      <c r="I781" s="111"/>
      <c r="J781" s="101"/>
      <c r="K781" s="112"/>
      <c r="L781" s="9">
        <f t="shared" si="10"/>
        <v>0</v>
      </c>
    </row>
    <row r="782" spans="1:12" ht="12.75">
      <c r="A782" s="296">
        <v>149</v>
      </c>
      <c r="B782" s="101"/>
      <c r="C782" s="111"/>
      <c r="D782" s="101"/>
      <c r="E782" s="111"/>
      <c r="F782" s="101"/>
      <c r="G782" s="111"/>
      <c r="H782" s="101"/>
      <c r="I782" s="111"/>
      <c r="J782" s="101"/>
      <c r="K782" s="112"/>
      <c r="L782" s="9">
        <f t="shared" si="10"/>
        <v>0</v>
      </c>
    </row>
    <row r="783" spans="1:12" ht="12.75">
      <c r="A783" s="296">
        <v>150</v>
      </c>
      <c r="B783" s="101"/>
      <c r="C783" s="111"/>
      <c r="D783" s="101"/>
      <c r="E783" s="111"/>
      <c r="F783" s="101"/>
      <c r="G783" s="111"/>
      <c r="H783" s="101"/>
      <c r="I783" s="111"/>
      <c r="J783" s="101"/>
      <c r="K783" s="112"/>
      <c r="L783" s="9">
        <f t="shared" si="10"/>
        <v>0</v>
      </c>
    </row>
    <row r="784" spans="1:12" ht="12.75">
      <c r="A784" s="296">
        <v>151</v>
      </c>
      <c r="B784" s="101"/>
      <c r="C784" s="111"/>
      <c r="D784" s="101"/>
      <c r="E784" s="111"/>
      <c r="F784" s="101"/>
      <c r="G784" s="111"/>
      <c r="H784" s="101"/>
      <c r="I784" s="111"/>
      <c r="J784" s="101"/>
      <c r="K784" s="112"/>
      <c r="L784" s="9">
        <f t="shared" si="10"/>
        <v>0</v>
      </c>
    </row>
    <row r="785" spans="1:12" ht="12.75">
      <c r="A785" s="296">
        <v>152</v>
      </c>
      <c r="B785" s="101"/>
      <c r="C785" s="111"/>
      <c r="D785" s="101"/>
      <c r="E785" s="111"/>
      <c r="F785" s="101"/>
      <c r="G785" s="111"/>
      <c r="H785" s="101"/>
      <c r="I785" s="111"/>
      <c r="J785" s="101"/>
      <c r="K785" s="112"/>
      <c r="L785" s="9">
        <f t="shared" si="10"/>
        <v>0</v>
      </c>
    </row>
    <row r="786" spans="1:12" ht="12.75">
      <c r="A786" s="296">
        <v>153</v>
      </c>
      <c r="B786" s="101"/>
      <c r="C786" s="111"/>
      <c r="D786" s="101"/>
      <c r="E786" s="111"/>
      <c r="F786" s="101"/>
      <c r="G786" s="111"/>
      <c r="H786" s="101"/>
      <c r="I786" s="111"/>
      <c r="J786" s="101"/>
      <c r="K786" s="112"/>
      <c r="L786" s="9">
        <f t="shared" si="10"/>
        <v>0</v>
      </c>
    </row>
    <row r="787" spans="1:12" ht="12.75">
      <c r="A787" s="296">
        <v>154</v>
      </c>
      <c r="B787" s="101"/>
      <c r="C787" s="111"/>
      <c r="D787" s="101"/>
      <c r="E787" s="111"/>
      <c r="F787" s="101"/>
      <c r="G787" s="111"/>
      <c r="H787" s="101"/>
      <c r="I787" s="111"/>
      <c r="J787" s="101"/>
      <c r="K787" s="112"/>
      <c r="L787" s="9">
        <f t="shared" si="10"/>
        <v>0</v>
      </c>
    </row>
    <row r="788" spans="1:12" ht="12.75">
      <c r="A788" s="296">
        <v>155</v>
      </c>
      <c r="B788" s="101"/>
      <c r="C788" s="111"/>
      <c r="D788" s="101"/>
      <c r="E788" s="111"/>
      <c r="F788" s="101"/>
      <c r="G788" s="111"/>
      <c r="H788" s="101"/>
      <c r="I788" s="111"/>
      <c r="J788" s="101"/>
      <c r="K788" s="112"/>
      <c r="L788" s="9">
        <f t="shared" si="10"/>
        <v>0</v>
      </c>
    </row>
    <row r="789" spans="1:12" ht="12.75">
      <c r="A789" s="296">
        <v>156</v>
      </c>
      <c r="B789" s="101"/>
      <c r="C789" s="111"/>
      <c r="D789" s="101"/>
      <c r="E789" s="111"/>
      <c r="F789" s="101"/>
      <c r="G789" s="111"/>
      <c r="H789" s="101"/>
      <c r="I789" s="111"/>
      <c r="J789" s="101"/>
      <c r="K789" s="112"/>
      <c r="L789" s="9">
        <f t="shared" si="10"/>
        <v>0</v>
      </c>
    </row>
    <row r="790" spans="1:12" ht="12.75">
      <c r="A790" s="296">
        <v>157</v>
      </c>
      <c r="B790" s="101"/>
      <c r="C790" s="111"/>
      <c r="D790" s="101"/>
      <c r="E790" s="111"/>
      <c r="F790" s="101"/>
      <c r="G790" s="111"/>
      <c r="H790" s="101"/>
      <c r="I790" s="111"/>
      <c r="J790" s="101"/>
      <c r="K790" s="112"/>
      <c r="L790" s="9">
        <f t="shared" si="10"/>
        <v>0</v>
      </c>
    </row>
    <row r="791" spans="1:12" ht="12.75">
      <c r="A791" s="296">
        <v>158</v>
      </c>
      <c r="B791" s="101"/>
      <c r="C791" s="111"/>
      <c r="D791" s="101"/>
      <c r="E791" s="111"/>
      <c r="F791" s="101"/>
      <c r="G791" s="111"/>
      <c r="H791" s="101"/>
      <c r="I791" s="111"/>
      <c r="J791" s="101"/>
      <c r="K791" s="112"/>
      <c r="L791" s="9">
        <f t="shared" si="10"/>
        <v>0</v>
      </c>
    </row>
    <row r="792" spans="1:12" ht="12.75">
      <c r="A792" s="296">
        <v>159</v>
      </c>
      <c r="B792" s="101"/>
      <c r="C792" s="111"/>
      <c r="D792" s="101"/>
      <c r="E792" s="111"/>
      <c r="F792" s="101"/>
      <c r="G792" s="111"/>
      <c r="H792" s="101"/>
      <c r="I792" s="111"/>
      <c r="J792" s="101"/>
      <c r="K792" s="112"/>
      <c r="L792" s="9">
        <f t="shared" si="10"/>
        <v>0</v>
      </c>
    </row>
    <row r="793" spans="1:12" ht="12.75">
      <c r="A793" s="296">
        <v>160</v>
      </c>
      <c r="B793" s="101"/>
      <c r="C793" s="111"/>
      <c r="D793" s="101"/>
      <c r="E793" s="111"/>
      <c r="F793" s="101"/>
      <c r="G793" s="111"/>
      <c r="H793" s="101"/>
      <c r="I793" s="111"/>
      <c r="J793" s="101"/>
      <c r="K793" s="112"/>
      <c r="L793" s="9">
        <f t="shared" si="10"/>
        <v>0</v>
      </c>
    </row>
    <row r="794" spans="1:12" ht="12.75">
      <c r="A794" s="296">
        <v>161</v>
      </c>
      <c r="B794" s="101"/>
      <c r="C794" s="111"/>
      <c r="D794" s="101"/>
      <c r="E794" s="111"/>
      <c r="F794" s="101"/>
      <c r="G794" s="111"/>
      <c r="H794" s="101"/>
      <c r="I794" s="111"/>
      <c r="J794" s="101"/>
      <c r="K794" s="112"/>
      <c r="L794" s="9">
        <f t="shared" si="10"/>
        <v>0</v>
      </c>
    </row>
    <row r="795" spans="1:12" ht="12.75">
      <c r="A795" s="296">
        <v>162</v>
      </c>
      <c r="B795" s="101"/>
      <c r="C795" s="111"/>
      <c r="D795" s="101"/>
      <c r="E795" s="111"/>
      <c r="F795" s="101"/>
      <c r="G795" s="111"/>
      <c r="H795" s="101"/>
      <c r="I795" s="111"/>
      <c r="J795" s="101"/>
      <c r="K795" s="112"/>
      <c r="L795" s="9">
        <f t="shared" si="10"/>
        <v>0</v>
      </c>
    </row>
    <row r="796" spans="1:12" ht="12.75">
      <c r="A796" s="296">
        <v>163</v>
      </c>
      <c r="B796" s="101"/>
      <c r="C796" s="111"/>
      <c r="D796" s="101"/>
      <c r="E796" s="111"/>
      <c r="F796" s="101"/>
      <c r="G796" s="111"/>
      <c r="H796" s="101"/>
      <c r="I796" s="111"/>
      <c r="J796" s="101"/>
      <c r="K796" s="112"/>
      <c r="L796" s="9">
        <f t="shared" si="10"/>
        <v>0</v>
      </c>
    </row>
    <row r="797" spans="1:12" ht="12.75">
      <c r="A797" s="296">
        <v>164</v>
      </c>
      <c r="B797" s="101"/>
      <c r="C797" s="111"/>
      <c r="D797" s="101"/>
      <c r="E797" s="111"/>
      <c r="F797" s="101"/>
      <c r="G797" s="111"/>
      <c r="H797" s="101"/>
      <c r="I797" s="111"/>
      <c r="J797" s="101"/>
      <c r="K797" s="112"/>
      <c r="L797" s="9">
        <f t="shared" si="10"/>
        <v>0</v>
      </c>
    </row>
    <row r="798" spans="1:12" ht="12.75">
      <c r="A798" s="296">
        <v>165</v>
      </c>
      <c r="B798" s="101"/>
      <c r="C798" s="111"/>
      <c r="D798" s="101"/>
      <c r="E798" s="111"/>
      <c r="F798" s="101"/>
      <c r="G798" s="111"/>
      <c r="H798" s="101"/>
      <c r="I798" s="111"/>
      <c r="J798" s="101"/>
      <c r="K798" s="112"/>
      <c r="L798" s="9">
        <f t="shared" si="10"/>
        <v>0</v>
      </c>
    </row>
    <row r="799" spans="1:12" ht="12.75">
      <c r="A799" s="296">
        <v>166</v>
      </c>
      <c r="B799" s="101"/>
      <c r="C799" s="111"/>
      <c r="D799" s="101"/>
      <c r="E799" s="111"/>
      <c r="F799" s="101"/>
      <c r="G799" s="111"/>
      <c r="H799" s="101"/>
      <c r="I799" s="111"/>
      <c r="J799" s="101"/>
      <c r="K799" s="112"/>
      <c r="L799" s="9">
        <f t="shared" si="10"/>
        <v>0</v>
      </c>
    </row>
    <row r="800" spans="1:12" ht="12.75">
      <c r="A800" s="296">
        <v>167</v>
      </c>
      <c r="B800" s="101"/>
      <c r="C800" s="111"/>
      <c r="D800" s="101"/>
      <c r="E800" s="111"/>
      <c r="F800" s="101"/>
      <c r="G800" s="111"/>
      <c r="H800" s="101"/>
      <c r="I800" s="111"/>
      <c r="J800" s="101"/>
      <c r="K800" s="112"/>
      <c r="L800" s="9">
        <f t="shared" si="10"/>
        <v>0</v>
      </c>
    </row>
    <row r="801" spans="1:12" ht="12.75">
      <c r="A801" s="296">
        <v>168</v>
      </c>
      <c r="B801" s="101"/>
      <c r="C801" s="111"/>
      <c r="D801" s="101"/>
      <c r="E801" s="111"/>
      <c r="F801" s="101"/>
      <c r="G801" s="111"/>
      <c r="H801" s="101"/>
      <c r="I801" s="111"/>
      <c r="J801" s="101"/>
      <c r="K801" s="112"/>
      <c r="L801" s="9">
        <f t="shared" si="10"/>
        <v>0</v>
      </c>
    </row>
    <row r="802" spans="1:12" ht="12.75">
      <c r="A802" s="296">
        <v>169</v>
      </c>
      <c r="B802" s="101"/>
      <c r="C802" s="111"/>
      <c r="D802" s="101"/>
      <c r="E802" s="111"/>
      <c r="F802" s="101"/>
      <c r="G802" s="111"/>
      <c r="H802" s="101"/>
      <c r="I802" s="111"/>
      <c r="J802" s="101"/>
      <c r="K802" s="112"/>
      <c r="L802" s="9">
        <f t="shared" si="10"/>
        <v>0</v>
      </c>
    </row>
    <row r="803" spans="1:12" ht="12.75">
      <c r="A803" s="296">
        <v>170</v>
      </c>
      <c r="B803" s="101"/>
      <c r="C803" s="111"/>
      <c r="D803" s="101"/>
      <c r="E803" s="111"/>
      <c r="F803" s="101"/>
      <c r="G803" s="111"/>
      <c r="H803" s="101"/>
      <c r="I803" s="111"/>
      <c r="J803" s="101"/>
      <c r="K803" s="112"/>
      <c r="L803" s="9">
        <f t="shared" si="10"/>
        <v>0</v>
      </c>
    </row>
    <row r="804" spans="1:12" ht="12.75">
      <c r="A804" s="296">
        <v>171</v>
      </c>
      <c r="B804" s="101"/>
      <c r="C804" s="111"/>
      <c r="D804" s="101"/>
      <c r="E804" s="111"/>
      <c r="F804" s="101"/>
      <c r="G804" s="111"/>
      <c r="H804" s="101"/>
      <c r="I804" s="111"/>
      <c r="J804" s="101"/>
      <c r="K804" s="112"/>
      <c r="L804" s="9">
        <f t="shared" si="10"/>
        <v>0</v>
      </c>
    </row>
    <row r="805" spans="1:12" ht="12.75">
      <c r="A805" s="296">
        <v>172</v>
      </c>
      <c r="B805" s="101"/>
      <c r="C805" s="111"/>
      <c r="D805" s="101"/>
      <c r="E805" s="111"/>
      <c r="F805" s="101"/>
      <c r="G805" s="111"/>
      <c r="H805" s="101"/>
      <c r="I805" s="111"/>
      <c r="J805" s="101"/>
      <c r="K805" s="112"/>
      <c r="L805" s="9">
        <f t="shared" si="10"/>
        <v>0</v>
      </c>
    </row>
    <row r="806" spans="1:12" ht="12.75">
      <c r="A806" s="296">
        <v>173</v>
      </c>
      <c r="B806" s="101"/>
      <c r="C806" s="111"/>
      <c r="D806" s="101"/>
      <c r="E806" s="111"/>
      <c r="F806" s="101"/>
      <c r="G806" s="111"/>
      <c r="H806" s="101"/>
      <c r="I806" s="111"/>
      <c r="J806" s="101"/>
      <c r="K806" s="112"/>
      <c r="L806" s="9">
        <f t="shared" si="10"/>
        <v>0</v>
      </c>
    </row>
    <row r="807" spans="1:12" ht="12.75">
      <c r="A807" s="296">
        <v>174</v>
      </c>
      <c r="B807" s="101"/>
      <c r="C807" s="111"/>
      <c r="D807" s="101"/>
      <c r="E807" s="111"/>
      <c r="F807" s="101"/>
      <c r="G807" s="111"/>
      <c r="H807" s="101"/>
      <c r="I807" s="111"/>
      <c r="J807" s="101"/>
      <c r="K807" s="112"/>
      <c r="L807" s="9">
        <f t="shared" si="10"/>
        <v>0</v>
      </c>
    </row>
    <row r="808" spans="1:12" ht="12.75">
      <c r="A808" s="296">
        <v>175</v>
      </c>
      <c r="B808" s="101"/>
      <c r="C808" s="111"/>
      <c r="D808" s="101"/>
      <c r="E808" s="111"/>
      <c r="F808" s="101"/>
      <c r="G808" s="111"/>
      <c r="H808" s="101"/>
      <c r="I808" s="111"/>
      <c r="J808" s="101"/>
      <c r="K808" s="112"/>
      <c r="L808" s="9">
        <f t="shared" si="10"/>
        <v>0</v>
      </c>
    </row>
    <row r="809" spans="1:12" ht="12.75">
      <c r="A809" s="296">
        <v>176</v>
      </c>
      <c r="B809" s="101"/>
      <c r="C809" s="111"/>
      <c r="D809" s="101"/>
      <c r="E809" s="111"/>
      <c r="F809" s="101"/>
      <c r="G809" s="111"/>
      <c r="H809" s="101"/>
      <c r="I809" s="111"/>
      <c r="J809" s="101"/>
      <c r="K809" s="112"/>
      <c r="L809" s="9">
        <f t="shared" si="10"/>
        <v>0</v>
      </c>
    </row>
    <row r="810" spans="1:12" ht="12.75">
      <c r="A810" s="296">
        <v>177</v>
      </c>
      <c r="B810" s="101"/>
      <c r="C810" s="111"/>
      <c r="D810" s="101"/>
      <c r="E810" s="111"/>
      <c r="F810" s="101"/>
      <c r="G810" s="111"/>
      <c r="H810" s="101"/>
      <c r="I810" s="111"/>
      <c r="J810" s="101"/>
      <c r="K810" s="112"/>
      <c r="L810" s="9">
        <f t="shared" si="10"/>
        <v>0</v>
      </c>
    </row>
    <row r="811" spans="1:12" ht="12.75">
      <c r="A811" s="296">
        <v>178</v>
      </c>
      <c r="B811" s="101"/>
      <c r="C811" s="111"/>
      <c r="D811" s="101"/>
      <c r="E811" s="111"/>
      <c r="F811" s="101"/>
      <c r="G811" s="111"/>
      <c r="H811" s="101"/>
      <c r="I811" s="111"/>
      <c r="J811" s="101"/>
      <c r="K811" s="112"/>
      <c r="L811" s="9">
        <f t="shared" si="10"/>
        <v>0</v>
      </c>
    </row>
    <row r="812" spans="1:12" ht="12.75">
      <c r="A812" s="296">
        <v>179</v>
      </c>
      <c r="B812" s="101"/>
      <c r="C812" s="111"/>
      <c r="D812" s="101"/>
      <c r="E812" s="111"/>
      <c r="F812" s="101"/>
      <c r="G812" s="111"/>
      <c r="H812" s="101"/>
      <c r="I812" s="111"/>
      <c r="J812" s="101"/>
      <c r="K812" s="112"/>
      <c r="L812" s="9">
        <f t="shared" si="10"/>
        <v>0</v>
      </c>
    </row>
    <row r="813" spans="1:12" ht="12.75">
      <c r="A813" s="296">
        <v>180</v>
      </c>
      <c r="B813" s="101"/>
      <c r="C813" s="111"/>
      <c r="D813" s="101"/>
      <c r="E813" s="111"/>
      <c r="F813" s="101"/>
      <c r="G813" s="111"/>
      <c r="H813" s="101"/>
      <c r="I813" s="111"/>
      <c r="J813" s="101"/>
      <c r="K813" s="112"/>
      <c r="L813" s="9">
        <f t="shared" si="10"/>
        <v>0</v>
      </c>
    </row>
    <row r="814" spans="1:12" ht="12.75">
      <c r="A814" s="296">
        <v>181</v>
      </c>
      <c r="B814" s="101"/>
      <c r="C814" s="111"/>
      <c r="D814" s="101"/>
      <c r="E814" s="111"/>
      <c r="F814" s="101"/>
      <c r="G814" s="111"/>
      <c r="H814" s="101"/>
      <c r="I814" s="111"/>
      <c r="J814" s="101"/>
      <c r="K814" s="112"/>
      <c r="L814" s="9">
        <f t="shared" si="10"/>
        <v>0</v>
      </c>
    </row>
    <row r="815" spans="1:12" ht="12.75">
      <c r="A815" s="296">
        <v>182</v>
      </c>
      <c r="B815" s="101"/>
      <c r="C815" s="111"/>
      <c r="D815" s="101"/>
      <c r="E815" s="111"/>
      <c r="F815" s="101"/>
      <c r="G815" s="111"/>
      <c r="H815" s="101"/>
      <c r="I815" s="111"/>
      <c r="J815" s="101"/>
      <c r="K815" s="112"/>
      <c r="L815" s="9">
        <f t="shared" si="10"/>
        <v>0</v>
      </c>
    </row>
    <row r="816" spans="1:12" ht="12.75">
      <c r="A816" s="296">
        <v>183</v>
      </c>
      <c r="B816" s="101"/>
      <c r="C816" s="111"/>
      <c r="D816" s="101"/>
      <c r="E816" s="111"/>
      <c r="F816" s="101"/>
      <c r="G816" s="111"/>
      <c r="H816" s="101"/>
      <c r="I816" s="111"/>
      <c r="J816" s="101"/>
      <c r="K816" s="112"/>
      <c r="L816" s="9">
        <f t="shared" si="10"/>
        <v>0</v>
      </c>
    </row>
    <row r="817" spans="1:12" ht="12.75">
      <c r="A817" s="296">
        <v>184</v>
      </c>
      <c r="B817" s="101"/>
      <c r="C817" s="111"/>
      <c r="D817" s="101"/>
      <c r="E817" s="111"/>
      <c r="F817" s="101"/>
      <c r="G817" s="111"/>
      <c r="H817" s="101"/>
      <c r="I817" s="111"/>
      <c r="J817" s="101"/>
      <c r="K817" s="112"/>
      <c r="L817" s="9">
        <f t="shared" si="10"/>
        <v>0</v>
      </c>
    </row>
    <row r="818" spans="1:12" ht="12.75">
      <c r="A818" s="296">
        <v>185</v>
      </c>
      <c r="B818" s="101"/>
      <c r="C818" s="111"/>
      <c r="D818" s="101"/>
      <c r="E818" s="111"/>
      <c r="F818" s="101"/>
      <c r="G818" s="111"/>
      <c r="H818" s="101"/>
      <c r="I818" s="111"/>
      <c r="J818" s="101"/>
      <c r="K818" s="112"/>
      <c r="L818" s="9">
        <f t="shared" si="10"/>
        <v>0</v>
      </c>
    </row>
    <row r="819" spans="1:12" ht="12.75">
      <c r="A819" s="296">
        <v>186</v>
      </c>
      <c r="B819" s="101"/>
      <c r="C819" s="111"/>
      <c r="D819" s="101"/>
      <c r="E819" s="111"/>
      <c r="F819" s="101"/>
      <c r="G819" s="111"/>
      <c r="H819" s="101"/>
      <c r="I819" s="111"/>
      <c r="J819" s="101"/>
      <c r="K819" s="112"/>
      <c r="L819" s="9">
        <f t="shared" si="10"/>
        <v>0</v>
      </c>
    </row>
    <row r="820" spans="1:12" ht="12.75">
      <c r="A820" s="296">
        <v>187</v>
      </c>
      <c r="B820" s="101"/>
      <c r="C820" s="111"/>
      <c r="D820" s="101"/>
      <c r="E820" s="111"/>
      <c r="F820" s="101"/>
      <c r="G820" s="111"/>
      <c r="H820" s="101"/>
      <c r="I820" s="111"/>
      <c r="J820" s="101"/>
      <c r="K820" s="112"/>
      <c r="L820" s="9">
        <f t="shared" si="10"/>
        <v>0</v>
      </c>
    </row>
    <row r="821" spans="1:12" ht="12.75">
      <c r="A821" s="296">
        <v>188</v>
      </c>
      <c r="B821" s="101"/>
      <c r="C821" s="111"/>
      <c r="D821" s="101"/>
      <c r="E821" s="111"/>
      <c r="F821" s="101"/>
      <c r="G821" s="111"/>
      <c r="H821" s="101"/>
      <c r="I821" s="111"/>
      <c r="J821" s="101"/>
      <c r="K821" s="112"/>
      <c r="L821" s="9">
        <f t="shared" si="10"/>
        <v>0</v>
      </c>
    </row>
    <row r="822" spans="1:12" ht="12.75">
      <c r="A822" s="296">
        <v>189</v>
      </c>
      <c r="B822" s="101"/>
      <c r="C822" s="111"/>
      <c r="D822" s="101"/>
      <c r="E822" s="111"/>
      <c r="F822" s="101"/>
      <c r="G822" s="111"/>
      <c r="H822" s="101"/>
      <c r="I822" s="111"/>
      <c r="J822" s="101"/>
      <c r="K822" s="112"/>
      <c r="L822" s="9">
        <f t="shared" si="10"/>
        <v>0</v>
      </c>
    </row>
    <row r="823" spans="1:12" ht="12.75">
      <c r="A823" s="296">
        <v>190</v>
      </c>
      <c r="B823" s="101"/>
      <c r="C823" s="111"/>
      <c r="D823" s="101"/>
      <c r="E823" s="111"/>
      <c r="F823" s="101"/>
      <c r="G823" s="111"/>
      <c r="H823" s="101"/>
      <c r="I823" s="111"/>
      <c r="J823" s="101"/>
      <c r="K823" s="112"/>
      <c r="L823" s="9">
        <f t="shared" si="10"/>
        <v>0</v>
      </c>
    </row>
    <row r="824" spans="1:12" ht="12.75">
      <c r="A824" s="296">
        <v>191</v>
      </c>
      <c r="B824" s="101"/>
      <c r="C824" s="111"/>
      <c r="D824" s="101"/>
      <c r="E824" s="111"/>
      <c r="F824" s="101"/>
      <c r="G824" s="111"/>
      <c r="H824" s="101"/>
      <c r="I824" s="111"/>
      <c r="J824" s="101"/>
      <c r="K824" s="112"/>
      <c r="L824" s="9">
        <f t="shared" si="10"/>
        <v>0</v>
      </c>
    </row>
    <row r="825" spans="1:12" ht="12.75">
      <c r="A825" s="296">
        <v>192</v>
      </c>
      <c r="B825" s="101"/>
      <c r="C825" s="111"/>
      <c r="D825" s="101"/>
      <c r="E825" s="111"/>
      <c r="F825" s="101"/>
      <c r="G825" s="111"/>
      <c r="H825" s="101"/>
      <c r="I825" s="111"/>
      <c r="J825" s="101"/>
      <c r="K825" s="112"/>
      <c r="L825" s="9">
        <f t="shared" si="10"/>
        <v>0</v>
      </c>
    </row>
    <row r="826" spans="1:12" ht="12.75">
      <c r="A826" s="296">
        <v>193</v>
      </c>
      <c r="B826" s="101"/>
      <c r="C826" s="111"/>
      <c r="D826" s="101"/>
      <c r="E826" s="111"/>
      <c r="F826" s="101"/>
      <c r="G826" s="111"/>
      <c r="H826" s="101"/>
      <c r="I826" s="111"/>
      <c r="J826" s="101"/>
      <c r="K826" s="112"/>
      <c r="L826" s="9">
        <f t="shared" si="10"/>
        <v>0</v>
      </c>
    </row>
    <row r="827" spans="1:12" ht="12.75">
      <c r="A827" s="296">
        <v>194</v>
      </c>
      <c r="B827" s="101"/>
      <c r="C827" s="111"/>
      <c r="D827" s="101"/>
      <c r="E827" s="111"/>
      <c r="F827" s="101"/>
      <c r="G827" s="111"/>
      <c r="H827" s="101"/>
      <c r="I827" s="111"/>
      <c r="J827" s="101"/>
      <c r="K827" s="112"/>
      <c r="L827" s="9">
        <f aca="true" t="shared" si="11" ref="L827:L833">SUM(B827:K827)</f>
        <v>0</v>
      </c>
    </row>
    <row r="828" spans="1:12" ht="12.75">
      <c r="A828" s="296">
        <v>195</v>
      </c>
      <c r="B828" s="101"/>
      <c r="C828" s="111"/>
      <c r="D828" s="101"/>
      <c r="E828" s="111"/>
      <c r="F828" s="101"/>
      <c r="G828" s="111"/>
      <c r="H828" s="101"/>
      <c r="I828" s="111"/>
      <c r="J828" s="101"/>
      <c r="K828" s="112"/>
      <c r="L828" s="9">
        <f t="shared" si="11"/>
        <v>0</v>
      </c>
    </row>
    <row r="829" spans="1:12" ht="12.75">
      <c r="A829" s="296">
        <v>196</v>
      </c>
      <c r="B829" s="101"/>
      <c r="C829" s="111"/>
      <c r="D829" s="101"/>
      <c r="E829" s="111"/>
      <c r="F829" s="101"/>
      <c r="G829" s="111"/>
      <c r="H829" s="101"/>
      <c r="I829" s="111"/>
      <c r="J829" s="101"/>
      <c r="K829" s="112"/>
      <c r="L829" s="9">
        <f t="shared" si="11"/>
        <v>0</v>
      </c>
    </row>
    <row r="830" spans="1:12" ht="12.75">
      <c r="A830" s="296">
        <v>197</v>
      </c>
      <c r="B830" s="101"/>
      <c r="C830" s="111"/>
      <c r="D830" s="101"/>
      <c r="E830" s="111"/>
      <c r="F830" s="101"/>
      <c r="G830" s="111"/>
      <c r="H830" s="101"/>
      <c r="I830" s="111"/>
      <c r="J830" s="101"/>
      <c r="K830" s="112"/>
      <c r="L830" s="9">
        <f t="shared" si="11"/>
        <v>0</v>
      </c>
    </row>
    <row r="831" spans="1:12" ht="12.75">
      <c r="A831" s="296">
        <v>198</v>
      </c>
      <c r="B831" s="101"/>
      <c r="C831" s="111"/>
      <c r="D831" s="101"/>
      <c r="E831" s="111"/>
      <c r="F831" s="101"/>
      <c r="G831" s="111"/>
      <c r="H831" s="101"/>
      <c r="I831" s="111"/>
      <c r="J831" s="101"/>
      <c r="K831" s="112"/>
      <c r="L831" s="9">
        <f t="shared" si="11"/>
        <v>0</v>
      </c>
    </row>
    <row r="832" spans="1:12" ht="12.75">
      <c r="A832" s="296">
        <v>199</v>
      </c>
      <c r="B832" s="101"/>
      <c r="C832" s="111"/>
      <c r="D832" s="101"/>
      <c r="E832" s="111"/>
      <c r="F832" s="101"/>
      <c r="G832" s="111"/>
      <c r="H832" s="101"/>
      <c r="I832" s="111"/>
      <c r="J832" s="101"/>
      <c r="K832" s="112"/>
      <c r="L832" s="9">
        <f t="shared" si="11"/>
        <v>0</v>
      </c>
    </row>
    <row r="833" spans="1:12" ht="12.75">
      <c r="A833" s="297">
        <v>200</v>
      </c>
      <c r="B833" s="102"/>
      <c r="C833" s="114"/>
      <c r="D833" s="102"/>
      <c r="E833" s="114"/>
      <c r="F833" s="102"/>
      <c r="G833" s="114"/>
      <c r="H833" s="102"/>
      <c r="I833" s="114"/>
      <c r="J833" s="102"/>
      <c r="K833" s="115"/>
      <c r="L833" s="12">
        <f t="shared" si="11"/>
        <v>0</v>
      </c>
    </row>
    <row r="837" spans="1:2" ht="12.75">
      <c r="A837" s="31" t="s">
        <v>489</v>
      </c>
      <c r="B837" s="31" t="s">
        <v>404</v>
      </c>
    </row>
    <row r="838" spans="1:2" ht="12.75">
      <c r="A838" s="31"/>
      <c r="B838" s="31"/>
    </row>
    <row r="839" spans="1:2" ht="12.75">
      <c r="A839" s="31"/>
      <c r="B839" s="31"/>
    </row>
    <row r="840" spans="1:2" ht="12.75">
      <c r="A840" s="31"/>
      <c r="B840" s="31"/>
    </row>
    <row r="884" spans="1:2" ht="12.75">
      <c r="A884" s="31"/>
      <c r="B884" s="31"/>
    </row>
    <row r="885" spans="1:2" ht="12.75">
      <c r="A885" s="31"/>
      <c r="B885" s="31"/>
    </row>
    <row r="886" ht="12.75">
      <c r="A886" s="165" t="s">
        <v>434</v>
      </c>
    </row>
    <row r="887" spans="1:3" ht="12.75">
      <c r="A887" s="154" t="s">
        <v>379</v>
      </c>
      <c r="B887" s="205"/>
      <c r="C887" s="170"/>
    </row>
    <row r="888" spans="1:3" ht="12.75">
      <c r="A888" s="146" t="s">
        <v>403</v>
      </c>
      <c r="B888" s="165"/>
      <c r="C888" s="166"/>
    </row>
    <row r="889" spans="1:3" ht="12.75">
      <c r="A889" s="150" t="s">
        <v>402</v>
      </c>
      <c r="B889" s="167"/>
      <c r="C889" s="168"/>
    </row>
    <row r="890" spans="1:8" ht="12.75">
      <c r="A890" s="67"/>
      <c r="B890" s="148" t="s">
        <v>375</v>
      </c>
      <c r="C890" s="143" t="s">
        <v>376</v>
      </c>
      <c r="D890" s="29" t="s">
        <v>381</v>
      </c>
      <c r="E890" s="30" t="s">
        <v>383</v>
      </c>
      <c r="F890" s="38" t="s">
        <v>385</v>
      </c>
      <c r="G890" s="29" t="s">
        <v>389</v>
      </c>
      <c r="H890" s="29" t="s">
        <v>385</v>
      </c>
    </row>
    <row r="891" spans="1:8" ht="13.5" thickBot="1">
      <c r="A891" s="39" t="s">
        <v>377</v>
      </c>
      <c r="B891" s="73" t="s">
        <v>356</v>
      </c>
      <c r="C891" s="74" t="s">
        <v>378</v>
      </c>
      <c r="D891" s="73" t="s">
        <v>382</v>
      </c>
      <c r="E891" s="74" t="s">
        <v>384</v>
      </c>
      <c r="F891" s="39" t="s">
        <v>386</v>
      </c>
      <c r="G891" s="73" t="s">
        <v>390</v>
      </c>
      <c r="H891" s="73" t="s">
        <v>391</v>
      </c>
    </row>
    <row r="892" spans="1:8" ht="13.5" thickTop="1">
      <c r="A892" s="16">
        <v>1</v>
      </c>
      <c r="B892" s="20">
        <v>0</v>
      </c>
      <c r="C892" s="111"/>
      <c r="D892" s="125"/>
      <c r="E892" s="160"/>
      <c r="F892" s="128"/>
      <c r="G892" s="131"/>
      <c r="H892" s="134"/>
    </row>
    <row r="893" spans="1:8" ht="12.75">
      <c r="A893" s="16">
        <v>2</v>
      </c>
      <c r="B893" s="20">
        <v>1</v>
      </c>
      <c r="C893" s="111"/>
      <c r="D893" s="125"/>
      <c r="E893" s="161"/>
      <c r="F893" s="128"/>
      <c r="G893" s="131"/>
      <c r="H893" s="134"/>
    </row>
    <row r="894" spans="1:8" ht="12.75">
      <c r="A894" s="16">
        <v>3</v>
      </c>
      <c r="B894" s="20">
        <v>2</v>
      </c>
      <c r="C894" s="111"/>
      <c r="D894" s="125"/>
      <c r="E894" s="161"/>
      <c r="F894" s="128"/>
      <c r="G894" s="131"/>
      <c r="H894" s="134"/>
    </row>
    <row r="895" spans="1:8" ht="12.75">
      <c r="A895" s="16">
        <v>4</v>
      </c>
      <c r="B895" s="20">
        <v>3</v>
      </c>
      <c r="C895" s="111"/>
      <c r="D895" s="125"/>
      <c r="E895" s="161"/>
      <c r="F895" s="128"/>
      <c r="G895" s="131"/>
      <c r="H895" s="134"/>
    </row>
    <row r="896" spans="1:8" ht="12.75">
      <c r="A896" s="16">
        <v>4</v>
      </c>
      <c r="B896" s="20">
        <v>4</v>
      </c>
      <c r="C896" s="111"/>
      <c r="D896" s="125"/>
      <c r="E896" s="161"/>
      <c r="F896" s="128"/>
      <c r="G896" s="131"/>
      <c r="H896" s="134"/>
    </row>
    <row r="897" spans="1:8" ht="12.75">
      <c r="A897" s="16">
        <v>5</v>
      </c>
      <c r="B897" s="20">
        <v>5</v>
      </c>
      <c r="C897" s="164"/>
      <c r="D897" s="127"/>
      <c r="E897" s="169"/>
      <c r="F897" s="130"/>
      <c r="G897" s="133"/>
      <c r="H897" s="135"/>
    </row>
    <row r="898" spans="1:8" ht="12.75">
      <c r="A898" s="16">
        <v>7</v>
      </c>
      <c r="B898" s="20">
        <v>6</v>
      </c>
      <c r="C898" s="111"/>
      <c r="D898" s="125"/>
      <c r="E898" s="161"/>
      <c r="F898" s="128"/>
      <c r="G898" s="131"/>
      <c r="H898" s="134"/>
    </row>
    <row r="899" spans="1:8" ht="12.75">
      <c r="A899" s="16">
        <v>8</v>
      </c>
      <c r="B899" s="20">
        <v>7</v>
      </c>
      <c r="C899" s="111"/>
      <c r="D899" s="125"/>
      <c r="E899" s="161"/>
      <c r="F899" s="128"/>
      <c r="G899" s="131"/>
      <c r="H899" s="134"/>
    </row>
    <row r="900" spans="1:8" ht="12.75">
      <c r="A900" s="16">
        <v>9</v>
      </c>
      <c r="B900" s="20">
        <v>8</v>
      </c>
      <c r="C900" s="111"/>
      <c r="D900" s="125"/>
      <c r="E900" s="161"/>
      <c r="F900" s="128"/>
      <c r="G900" s="131"/>
      <c r="H900" s="134"/>
    </row>
    <row r="901" spans="1:8" ht="12.75">
      <c r="A901" s="16">
        <v>10</v>
      </c>
      <c r="B901" s="20">
        <v>9</v>
      </c>
      <c r="C901" s="111"/>
      <c r="D901" s="125"/>
      <c r="E901" s="161"/>
      <c r="F901" s="128"/>
      <c r="G901" s="131"/>
      <c r="H901" s="134"/>
    </row>
    <row r="902" spans="1:8" ht="13.5" thickBot="1">
      <c r="A902" s="24">
        <v>11</v>
      </c>
      <c r="B902" s="25">
        <v>10</v>
      </c>
      <c r="C902" s="163"/>
      <c r="D902" s="126"/>
      <c r="E902" s="162"/>
      <c r="F902" s="129"/>
      <c r="G902" s="132"/>
      <c r="H902" s="136"/>
    </row>
    <row r="903" spans="1:8" ht="12.75">
      <c r="A903" s="93"/>
      <c r="B903" s="3"/>
      <c r="C903" s="3"/>
      <c r="D903" s="3"/>
      <c r="E903" s="123" t="s">
        <v>393</v>
      </c>
      <c r="F903" s="122"/>
      <c r="G903" s="12"/>
      <c r="H903" s="137"/>
    </row>
    <row r="904" spans="1:8" ht="12.75">
      <c r="A904" s="5"/>
      <c r="B904" s="1"/>
      <c r="C904" s="1"/>
      <c r="D904" s="1"/>
      <c r="E904" s="1"/>
      <c r="F904" s="1"/>
      <c r="G904" s="56" t="s">
        <v>392</v>
      </c>
      <c r="H904" s="138"/>
    </row>
    <row r="910" spans="1:2" ht="12.75">
      <c r="A910" s="31" t="s">
        <v>490</v>
      </c>
      <c r="B910" s="31" t="s">
        <v>491</v>
      </c>
    </row>
    <row r="932" spans="1:2" ht="12.75">
      <c r="A932" s="31" t="s">
        <v>492</v>
      </c>
      <c r="B932" s="31" t="s">
        <v>493</v>
      </c>
    </row>
    <row r="934" spans="1:6" ht="12.75">
      <c r="A934" s="31" t="s">
        <v>494</v>
      </c>
      <c r="F934" s="3"/>
    </row>
    <row r="935" spans="1:6" ht="12.75">
      <c r="A935" s="154" t="s">
        <v>379</v>
      </c>
      <c r="B935" s="155"/>
      <c r="C935" s="156">
        <v>10</v>
      </c>
      <c r="D935" s="96"/>
      <c r="E935" s="33"/>
      <c r="F935" s="34"/>
    </row>
    <row r="936" spans="1:6" ht="12.75">
      <c r="A936" s="150" t="s">
        <v>380</v>
      </c>
      <c r="B936" s="158"/>
      <c r="C936" s="174">
        <f>2/6</f>
        <v>0.3333333333333333</v>
      </c>
      <c r="D936" s="5"/>
      <c r="E936" s="1"/>
      <c r="F936" s="36"/>
    </row>
    <row r="937" spans="1:6" ht="12.75">
      <c r="A937" s="38"/>
      <c r="B937" s="29" t="s">
        <v>375</v>
      </c>
      <c r="C937" s="30" t="s">
        <v>410</v>
      </c>
      <c r="D937" s="301" t="s">
        <v>411</v>
      </c>
      <c r="E937" s="302"/>
      <c r="F937" s="148" t="s">
        <v>406</v>
      </c>
    </row>
    <row r="938" spans="1:6" ht="13.5" thickBot="1">
      <c r="A938" s="39" t="s">
        <v>377</v>
      </c>
      <c r="B938" s="73" t="s">
        <v>356</v>
      </c>
      <c r="C938" s="74" t="s">
        <v>409</v>
      </c>
      <c r="D938" s="73" t="s">
        <v>412</v>
      </c>
      <c r="E938" s="175" t="s">
        <v>394</v>
      </c>
      <c r="F938" s="75" t="s">
        <v>407</v>
      </c>
    </row>
    <row r="939" spans="1:6" ht="13.5" thickTop="1">
      <c r="A939" s="16">
        <v>1</v>
      </c>
      <c r="B939" s="20">
        <v>0</v>
      </c>
      <c r="C939" s="207">
        <f>COUNTIF($L$634:$L$833,"&lt;1")</f>
        <v>200</v>
      </c>
      <c r="D939" s="145">
        <f aca="true" t="shared" si="12" ref="D939:D949">BINOMDIST(B939,$C$935,$C$936,1)</f>
        <v>0.017341529915832637</v>
      </c>
      <c r="E939" s="172">
        <f>C939/200</f>
        <v>1</v>
      </c>
      <c r="F939" s="142">
        <f>ABS(D939-E939)</f>
        <v>0.9826584700841674</v>
      </c>
    </row>
    <row r="940" spans="1:6" ht="12.75">
      <c r="A940" s="16">
        <v>2</v>
      </c>
      <c r="B940" s="20">
        <v>1</v>
      </c>
      <c r="C940" s="207">
        <f>COUNTIF($L$634:$L$833,"&lt;2")</f>
        <v>200</v>
      </c>
      <c r="D940" s="145">
        <f t="shared" si="12"/>
        <v>0.1040491794949958</v>
      </c>
      <c r="E940" s="172">
        <f aca="true" t="shared" si="13" ref="E940:E949">C940/200</f>
        <v>1</v>
      </c>
      <c r="F940" s="142">
        <f aca="true" t="shared" si="14" ref="F940:F949">ABS(D940-E940)</f>
        <v>0.8959508205050042</v>
      </c>
    </row>
    <row r="941" spans="1:6" ht="12.75">
      <c r="A941" s="16">
        <v>3</v>
      </c>
      <c r="B941" s="20">
        <v>2</v>
      </c>
      <c r="C941" s="207">
        <f>COUNTIF($L$634:$L$833,"&lt;3")</f>
        <v>200</v>
      </c>
      <c r="D941" s="145">
        <f t="shared" si="12"/>
        <v>0.2991413910481128</v>
      </c>
      <c r="E941" s="172">
        <f t="shared" si="13"/>
        <v>1</v>
      </c>
      <c r="F941" s="142">
        <f t="shared" si="14"/>
        <v>0.7008586089518871</v>
      </c>
    </row>
    <row r="942" spans="1:6" ht="12.75">
      <c r="A942" s="16">
        <v>4</v>
      </c>
      <c r="B942" s="20">
        <v>3</v>
      </c>
      <c r="C942" s="208">
        <f>COUNTIF($L$634:$L$833,"&lt;4")</f>
        <v>200</v>
      </c>
      <c r="D942" s="144">
        <f t="shared" si="12"/>
        <v>0.5592643397856022</v>
      </c>
      <c r="E942" s="176">
        <f t="shared" si="13"/>
        <v>1</v>
      </c>
      <c r="F942" s="177">
        <f t="shared" si="14"/>
        <v>0.4407356602143978</v>
      </c>
    </row>
    <row r="943" spans="1:6" ht="12.75">
      <c r="A943" s="16">
        <v>5</v>
      </c>
      <c r="B943" s="20">
        <v>4</v>
      </c>
      <c r="C943" s="207">
        <f>COUNTIF($L$634:$L$833,"&lt;5")</f>
        <v>200</v>
      </c>
      <c r="D943" s="145">
        <f t="shared" si="12"/>
        <v>0.7868719199309052</v>
      </c>
      <c r="E943" s="172">
        <f t="shared" si="13"/>
        <v>1</v>
      </c>
      <c r="F943" s="142">
        <f t="shared" si="14"/>
        <v>0.21312808006909478</v>
      </c>
    </row>
    <row r="944" spans="1:6" ht="12.75">
      <c r="A944" s="16">
        <v>6</v>
      </c>
      <c r="B944" s="20">
        <v>5</v>
      </c>
      <c r="C944" s="207">
        <f>COUNTIF($L$634:$L$833,"&lt;6")</f>
        <v>200</v>
      </c>
      <c r="D944" s="145">
        <f t="shared" si="12"/>
        <v>0.9234364680180871</v>
      </c>
      <c r="E944" s="172">
        <f t="shared" si="13"/>
        <v>1</v>
      </c>
      <c r="F944" s="142">
        <f t="shared" si="14"/>
        <v>0.0765635319819129</v>
      </c>
    </row>
    <row r="945" spans="1:6" ht="12.75">
      <c r="A945" s="16">
        <v>7</v>
      </c>
      <c r="B945" s="20">
        <v>6</v>
      </c>
      <c r="C945" s="207">
        <f>COUNTIF($L$634:$L$833,"&lt;7")</f>
        <v>200</v>
      </c>
      <c r="D945" s="145">
        <f t="shared" si="12"/>
        <v>0.9803383630544129</v>
      </c>
      <c r="E945" s="172">
        <f t="shared" si="13"/>
        <v>1</v>
      </c>
      <c r="F945" s="142">
        <f t="shared" si="14"/>
        <v>0.01966163694558709</v>
      </c>
    </row>
    <row r="946" spans="1:6" ht="12.75">
      <c r="A946" s="16">
        <v>8</v>
      </c>
      <c r="B946" s="20">
        <v>7</v>
      </c>
      <c r="C946" s="207">
        <f>COUNTIF($L$634:$L$833,"&lt;8")</f>
        <v>200</v>
      </c>
      <c r="D946" s="145">
        <f t="shared" si="12"/>
        <v>0.996596047350506</v>
      </c>
      <c r="E946" s="172">
        <f t="shared" si="13"/>
        <v>1</v>
      </c>
      <c r="F946" s="142">
        <f t="shared" si="14"/>
        <v>0.003403952649494002</v>
      </c>
    </row>
    <row r="947" spans="1:6" ht="12.75">
      <c r="A947" s="16">
        <v>9</v>
      </c>
      <c r="B947" s="20">
        <v>8</v>
      </c>
      <c r="C947" s="207">
        <f>COUNTIF($L$634:$L$833,"&lt;9")</f>
        <v>200</v>
      </c>
      <c r="D947" s="145">
        <f t="shared" si="12"/>
        <v>0.9996443631560235</v>
      </c>
      <c r="E947" s="172">
        <f t="shared" si="13"/>
        <v>1</v>
      </c>
      <c r="F947" s="142">
        <f t="shared" si="14"/>
        <v>0.0003556368439765478</v>
      </c>
    </row>
    <row r="948" spans="1:6" ht="12.75">
      <c r="A948" s="16">
        <v>10</v>
      </c>
      <c r="B948" s="20">
        <v>9</v>
      </c>
      <c r="C948" s="207">
        <f>COUNTIF($L$634:$L$833,"&lt;10")</f>
        <v>200</v>
      </c>
      <c r="D948" s="145">
        <f t="shared" si="12"/>
        <v>0.999983064912192</v>
      </c>
      <c r="E948" s="172">
        <f t="shared" si="13"/>
        <v>1</v>
      </c>
      <c r="F948" s="142">
        <f t="shared" si="14"/>
        <v>1.693508780797881E-05</v>
      </c>
    </row>
    <row r="949" spans="1:6" ht="13.5" thickBot="1">
      <c r="A949" s="24">
        <v>11</v>
      </c>
      <c r="B949" s="25">
        <v>10</v>
      </c>
      <c r="C949" s="209">
        <f>COUNTIF($L$634:$L$833,"&lt;11")</f>
        <v>200</v>
      </c>
      <c r="D949" s="171">
        <f t="shared" si="12"/>
        <v>1.0000000000000004</v>
      </c>
      <c r="E949" s="173">
        <f t="shared" si="13"/>
        <v>1</v>
      </c>
      <c r="F949" s="152">
        <f t="shared" si="14"/>
        <v>4.440892098500626E-16</v>
      </c>
    </row>
    <row r="950" spans="1:7" ht="12.75">
      <c r="A950" s="93"/>
      <c r="B950" s="202"/>
      <c r="C950" s="3"/>
      <c r="D950" s="140" t="s">
        <v>405</v>
      </c>
      <c r="E950" s="3"/>
      <c r="F950" s="178">
        <f>MAX(F939:F949)</f>
        <v>0.9826584700841674</v>
      </c>
      <c r="G950" s="3"/>
    </row>
    <row r="951" spans="1:7" ht="12.75">
      <c r="A951" s="5"/>
      <c r="B951" s="12"/>
      <c r="C951" s="1"/>
      <c r="D951" s="1" t="s">
        <v>408</v>
      </c>
      <c r="E951" s="1"/>
      <c r="F951" s="124">
        <f>1.363/SQRT(C949)</f>
        <v>0.09637865427572642</v>
      </c>
      <c r="G951" s="3"/>
    </row>
    <row r="952" spans="1:6" ht="12.75">
      <c r="A952" s="3"/>
      <c r="B952" s="3"/>
      <c r="C952" s="3"/>
      <c r="D952" s="3"/>
      <c r="E952" s="3"/>
      <c r="F952" s="3"/>
    </row>
    <row r="954" spans="1:2" ht="12.75">
      <c r="A954" s="31" t="s">
        <v>495</v>
      </c>
      <c r="B954" s="31" t="s">
        <v>496</v>
      </c>
    </row>
  </sheetData>
  <mergeCells count="6">
    <mergeCell ref="B442:G442"/>
    <mergeCell ref="D937:E937"/>
    <mergeCell ref="B348:G348"/>
    <mergeCell ref="B359:G359"/>
    <mergeCell ref="B373:G373"/>
    <mergeCell ref="B397:G397"/>
  </mergeCells>
  <printOptions/>
  <pageMargins left="0.75" right="0.75" top="1" bottom="1" header="0" footer="0"/>
  <pageSetup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9:L963"/>
  <sheetViews>
    <sheetView workbookViewId="0" topLeftCell="A1">
      <selection activeCell="K884" sqref="K884"/>
    </sheetView>
  </sheetViews>
  <sheetFormatPr defaultColWidth="11.421875" defaultRowHeight="12.75"/>
  <cols>
    <col min="1" max="1" width="12.421875" style="0" customWidth="1"/>
    <col min="2" max="6" width="11.28125" style="0" customWidth="1"/>
    <col min="7" max="7" width="13.421875" style="0" customWidth="1"/>
    <col min="8" max="8" width="11.57421875" style="0" customWidth="1"/>
    <col min="9" max="11" width="11.28125" style="0" customWidth="1"/>
  </cols>
  <sheetData>
    <row r="9" spans="1:8" ht="12.75">
      <c r="A9" s="31" t="s">
        <v>435</v>
      </c>
      <c r="B9" s="31" t="s">
        <v>413</v>
      </c>
      <c r="H9" t="s">
        <v>418</v>
      </c>
    </row>
    <row r="10" spans="1:11" ht="12.75">
      <c r="A10" s="179" t="s">
        <v>415</v>
      </c>
      <c r="B10" s="179"/>
      <c r="C10" s="179"/>
      <c r="D10" s="180">
        <v>1</v>
      </c>
      <c r="H10" s="179" t="s">
        <v>415</v>
      </c>
      <c r="I10" s="179"/>
      <c r="J10" s="179"/>
      <c r="K10" s="180">
        <v>1</v>
      </c>
    </row>
    <row r="11" spans="1:12" ht="12.75">
      <c r="A11" s="187" t="s">
        <v>418</v>
      </c>
      <c r="B11" s="187">
        <v>4</v>
      </c>
      <c r="C11" s="187">
        <v>3</v>
      </c>
      <c r="D11" s="187">
        <v>1</v>
      </c>
      <c r="E11" s="187">
        <v>2</v>
      </c>
      <c r="H11" s="187" t="s">
        <v>418</v>
      </c>
      <c r="I11" s="187">
        <f ca="1">ROUND(RAND()*5+0.5,0)</f>
        <v>5</v>
      </c>
      <c r="J11" s="187">
        <f ca="1">ROUND(RAND()*4+0.5,0)</f>
        <v>1</v>
      </c>
      <c r="K11" s="187">
        <f ca="1">ROUND(RAND()*3+0.5,0)</f>
        <v>2</v>
      </c>
      <c r="L11" s="187">
        <f ca="1">ROUND(RAND()*3+0.5,0)</f>
        <v>3</v>
      </c>
    </row>
    <row r="12" spans="1:12" ht="12.75">
      <c r="A12" s="187" t="s">
        <v>1</v>
      </c>
      <c r="B12" s="187" t="s">
        <v>4</v>
      </c>
      <c r="C12" s="187" t="s">
        <v>6</v>
      </c>
      <c r="D12" s="187" t="s">
        <v>2</v>
      </c>
      <c r="E12" s="187" t="s">
        <v>3</v>
      </c>
      <c r="H12" s="187" t="s">
        <v>1</v>
      </c>
      <c r="I12" s="187" t="str">
        <f>IF(I11=1,"A",IF(I11=2,"B",IF(I11=3,"C",IF(I11=4,"D","E"))))</f>
        <v>E</v>
      </c>
      <c r="J12" s="187" t="str">
        <f>IF(J11=1,"A",IF(J11=2,"B",IF(J11=3,"D","E")))</f>
        <v>A</v>
      </c>
      <c r="K12" s="187" t="str">
        <f>IF(K11=1,"A",IF(K11=2,"B","D"))</f>
        <v>B</v>
      </c>
      <c r="L12" s="187" t="str">
        <f>IF(L11=1,"B","D")</f>
        <v>D</v>
      </c>
    </row>
    <row r="14" spans="1:6" ht="12.75">
      <c r="A14" s="32" t="s">
        <v>510</v>
      </c>
      <c r="B14" s="33"/>
      <c r="C14" s="33"/>
      <c r="D14" s="33"/>
      <c r="E14" s="33"/>
      <c r="F14" s="34"/>
    </row>
    <row r="15" spans="1:6" ht="12.75">
      <c r="A15" s="38"/>
      <c r="B15" s="29" t="s">
        <v>7</v>
      </c>
      <c r="C15" s="30" t="s">
        <v>416</v>
      </c>
      <c r="D15" s="29" t="s">
        <v>8</v>
      </c>
      <c r="E15" s="29" t="s">
        <v>9</v>
      </c>
      <c r="F15" s="47" t="s">
        <v>10</v>
      </c>
    </row>
    <row r="16" spans="1:6" ht="13.5" thickBot="1">
      <c r="A16" s="39" t="s">
        <v>1</v>
      </c>
      <c r="B16" s="8" t="s">
        <v>11</v>
      </c>
      <c r="C16" s="7" t="s">
        <v>12</v>
      </c>
      <c r="D16" s="8" t="s">
        <v>13</v>
      </c>
      <c r="E16" s="8" t="s">
        <v>14</v>
      </c>
      <c r="F16" s="48" t="s">
        <v>0</v>
      </c>
    </row>
    <row r="17" spans="1:6" ht="13.5" thickTop="1">
      <c r="A17" s="40" t="s">
        <v>2</v>
      </c>
      <c r="B17" s="9">
        <v>1</v>
      </c>
      <c r="C17" s="3">
        <v>1</v>
      </c>
      <c r="D17" s="11">
        <v>1</v>
      </c>
      <c r="E17" s="9"/>
      <c r="F17" s="35"/>
    </row>
    <row r="18" spans="1:6" ht="12.75">
      <c r="A18" s="40" t="s">
        <v>3</v>
      </c>
      <c r="B18" s="9">
        <v>1</v>
      </c>
      <c r="C18" s="2">
        <v>1</v>
      </c>
      <c r="D18" s="13">
        <v>1</v>
      </c>
      <c r="E18" s="13">
        <v>1</v>
      </c>
      <c r="F18" s="49">
        <v>1</v>
      </c>
    </row>
    <row r="19" spans="1:6" ht="12.75">
      <c r="A19" s="40" t="s">
        <v>6</v>
      </c>
      <c r="B19" s="11">
        <v>1</v>
      </c>
      <c r="C19" s="3"/>
      <c r="D19" s="9"/>
      <c r="E19" s="9"/>
      <c r="F19" s="35"/>
    </row>
    <row r="20" spans="1:6" ht="12.75">
      <c r="A20" s="40" t="s">
        <v>4</v>
      </c>
      <c r="B20" s="9">
        <v>1</v>
      </c>
      <c r="C20" s="3">
        <v>1</v>
      </c>
      <c r="D20" s="9">
        <v>1</v>
      </c>
      <c r="E20" s="11">
        <v>1</v>
      </c>
      <c r="F20" s="35"/>
    </row>
    <row r="21" spans="1:6" ht="13.5" thickBot="1">
      <c r="A21" s="41" t="s">
        <v>5</v>
      </c>
      <c r="B21" s="27">
        <v>1</v>
      </c>
      <c r="C21" s="37">
        <v>1</v>
      </c>
      <c r="D21" s="27"/>
      <c r="E21" s="27"/>
      <c r="F21" s="50"/>
    </row>
    <row r="22" spans="1:6" ht="12.75">
      <c r="A22" s="43" t="s">
        <v>15</v>
      </c>
      <c r="B22" s="44">
        <f>SUM(B17:B21)</f>
        <v>5</v>
      </c>
      <c r="C22" s="45">
        <f>SUM(C17:C21)</f>
        <v>4</v>
      </c>
      <c r="D22" s="44">
        <f>SUM(D17:D21)</f>
        <v>3</v>
      </c>
      <c r="E22" s="44">
        <f>SUM(E17:E21)</f>
        <v>2</v>
      </c>
      <c r="F22" s="46">
        <f>SUM(F17:F21)</f>
        <v>1</v>
      </c>
    </row>
    <row r="23" spans="1:6" ht="12.75">
      <c r="A23" s="42" t="s">
        <v>345</v>
      </c>
      <c r="B23" s="181">
        <v>5</v>
      </c>
      <c r="C23" s="182">
        <f>C22*B22</f>
        <v>20</v>
      </c>
      <c r="D23" s="181">
        <f>C23*D22</f>
        <v>60</v>
      </c>
      <c r="E23" s="181">
        <f>D23*E22</f>
        <v>120</v>
      </c>
      <c r="F23" s="183">
        <f>F22*E23</f>
        <v>120</v>
      </c>
    </row>
    <row r="25" spans="1:3" ht="12.75">
      <c r="A25" s="184" t="s">
        <v>417</v>
      </c>
      <c r="B25" s="55">
        <v>5</v>
      </c>
      <c r="C25" s="185">
        <f>FACT(B25)</f>
        <v>120</v>
      </c>
    </row>
    <row r="28" spans="1:7" ht="13.5" thickBot="1">
      <c r="A28" s="28" t="s">
        <v>7</v>
      </c>
      <c r="B28" s="23" t="s">
        <v>2</v>
      </c>
      <c r="C28" s="23" t="s">
        <v>3</v>
      </c>
      <c r="D28" s="23" t="s">
        <v>6</v>
      </c>
      <c r="E28" s="23" t="s">
        <v>4</v>
      </c>
      <c r="F28" s="23" t="s">
        <v>5</v>
      </c>
      <c r="G28" s="186" t="s">
        <v>344</v>
      </c>
    </row>
    <row r="29" spans="1:10" ht="13.5" thickTop="1">
      <c r="A29" s="5" t="s">
        <v>343</v>
      </c>
      <c r="B29" s="18" t="s">
        <v>2</v>
      </c>
      <c r="C29" s="18" t="s">
        <v>3</v>
      </c>
      <c r="D29" s="18" t="s">
        <v>6</v>
      </c>
      <c r="E29" s="18" t="s">
        <v>4</v>
      </c>
      <c r="F29" s="18" t="s">
        <v>5</v>
      </c>
      <c r="G29" s="19">
        <v>5</v>
      </c>
      <c r="H29" s="4"/>
      <c r="I29" s="4"/>
      <c r="J29" s="3"/>
    </row>
    <row r="30" spans="1:10" ht="12.75">
      <c r="A30" s="3"/>
      <c r="B30" s="3"/>
      <c r="C30" s="3"/>
      <c r="D30" s="3"/>
      <c r="E30" s="3"/>
      <c r="F30" s="3"/>
      <c r="G30" s="3"/>
      <c r="H30" s="3"/>
      <c r="I30" s="3"/>
      <c r="J30" s="3"/>
    </row>
    <row r="31" spans="1:10" ht="12.75">
      <c r="A31" s="165" t="s">
        <v>511</v>
      </c>
      <c r="B31" s="3"/>
      <c r="C31" s="3"/>
      <c r="D31" s="3"/>
      <c r="E31" s="3"/>
      <c r="F31" s="3"/>
      <c r="G31" s="3"/>
      <c r="H31" s="3"/>
      <c r="I31" s="3"/>
      <c r="J31" s="3"/>
    </row>
    <row r="32" spans="1:10" ht="12.75">
      <c r="A32" s="70" t="s">
        <v>197</v>
      </c>
      <c r="B32" s="71"/>
      <c r="C32" s="53"/>
      <c r="D32" s="53"/>
      <c r="E32" s="53"/>
      <c r="F32" s="53"/>
      <c r="G32" s="55"/>
      <c r="H32" s="3"/>
      <c r="I32" s="3"/>
      <c r="J32" s="3"/>
    </row>
    <row r="33" spans="1:7" ht="13.5" thickBot="1">
      <c r="A33" s="6"/>
      <c r="B33" s="73" t="s">
        <v>2</v>
      </c>
      <c r="C33" s="74" t="s">
        <v>3</v>
      </c>
      <c r="D33" s="73" t="s">
        <v>6</v>
      </c>
      <c r="E33" s="74" t="s">
        <v>4</v>
      </c>
      <c r="F33" s="39" t="s">
        <v>5</v>
      </c>
      <c r="G33" s="56" t="s">
        <v>346</v>
      </c>
    </row>
    <row r="34" spans="1:7" ht="13.5" thickTop="1">
      <c r="A34" s="67" t="s">
        <v>2</v>
      </c>
      <c r="B34" s="20"/>
      <c r="C34" s="4" t="s">
        <v>16</v>
      </c>
      <c r="D34" s="20" t="s">
        <v>17</v>
      </c>
      <c r="E34" s="4" t="s">
        <v>18</v>
      </c>
      <c r="F34" s="17" t="s">
        <v>19</v>
      </c>
      <c r="G34" s="9">
        <f>5-COUNTBLANK(B34:F34)</f>
        <v>4</v>
      </c>
    </row>
    <row r="35" spans="1:7" ht="12.75">
      <c r="A35" s="67" t="s">
        <v>3</v>
      </c>
      <c r="B35" s="20" t="s">
        <v>21</v>
      </c>
      <c r="C35" s="4"/>
      <c r="D35" s="20" t="s">
        <v>22</v>
      </c>
      <c r="E35" s="4" t="s">
        <v>23</v>
      </c>
      <c r="F35" s="17" t="s">
        <v>24</v>
      </c>
      <c r="G35" s="9">
        <f>5-COUNTBLANK(B35:F35)</f>
        <v>4</v>
      </c>
    </row>
    <row r="36" spans="1:7" ht="12.75">
      <c r="A36" s="67" t="s">
        <v>6</v>
      </c>
      <c r="B36" s="20" t="s">
        <v>25</v>
      </c>
      <c r="C36" s="4" t="s">
        <v>26</v>
      </c>
      <c r="D36" s="20"/>
      <c r="E36" s="4" t="s">
        <v>27</v>
      </c>
      <c r="F36" s="17" t="s">
        <v>28</v>
      </c>
      <c r="G36" s="9">
        <f>5-COUNTBLANK(B36:F36)</f>
        <v>4</v>
      </c>
    </row>
    <row r="37" spans="1:7" ht="12.75">
      <c r="A37" s="67" t="s">
        <v>4</v>
      </c>
      <c r="B37" s="20" t="s">
        <v>29</v>
      </c>
      <c r="C37" s="4" t="s">
        <v>30</v>
      </c>
      <c r="D37" s="21" t="s">
        <v>32</v>
      </c>
      <c r="E37" s="15"/>
      <c r="F37" s="17" t="s">
        <v>31</v>
      </c>
      <c r="G37" s="9">
        <f>5-COUNTBLANK(B37:F37)</f>
        <v>4</v>
      </c>
    </row>
    <row r="38" spans="1:7" ht="13.5" thickBot="1">
      <c r="A38" s="77" t="s">
        <v>5</v>
      </c>
      <c r="B38" s="25" t="s">
        <v>33</v>
      </c>
      <c r="C38" s="26" t="s">
        <v>34</v>
      </c>
      <c r="D38" s="51" t="s">
        <v>35</v>
      </c>
      <c r="E38" s="52" t="s">
        <v>36</v>
      </c>
      <c r="F38" s="54"/>
      <c r="G38" s="27">
        <f>5-COUNTBLANK(B38:F38)</f>
        <v>4</v>
      </c>
    </row>
    <row r="39" spans="1:7" ht="12.75">
      <c r="A39" s="42" t="s">
        <v>346</v>
      </c>
      <c r="B39" s="22">
        <f>5-COUNTBLANK(B34:B38)</f>
        <v>4</v>
      </c>
      <c r="C39" s="1">
        <f>5-COUNTBLANK(C34:C38)</f>
        <v>4</v>
      </c>
      <c r="D39" s="12">
        <f>5-COUNTBLANK(D34:D38)</f>
        <v>4</v>
      </c>
      <c r="E39" s="1">
        <f>5-COUNTBLANK(E34:E38)</f>
        <v>4</v>
      </c>
      <c r="F39" s="5">
        <f>5-COUNTBLANK(F34:F38)</f>
        <v>4</v>
      </c>
      <c r="G39" s="12">
        <f>SUM(G34:G38)</f>
        <v>20</v>
      </c>
    </row>
    <row r="41" spans="1:7" ht="12.75">
      <c r="A41" s="60" t="s">
        <v>198</v>
      </c>
      <c r="B41" s="61"/>
      <c r="C41" s="61"/>
      <c r="D41" s="61"/>
      <c r="E41" s="61"/>
      <c r="F41" s="62"/>
      <c r="G41" s="72" t="s">
        <v>346</v>
      </c>
    </row>
    <row r="42" spans="1:7" ht="13.5" thickBot="1">
      <c r="A42" s="63" t="s">
        <v>320</v>
      </c>
      <c r="B42" s="64" t="s">
        <v>2</v>
      </c>
      <c r="C42" s="65" t="s">
        <v>3</v>
      </c>
      <c r="D42" s="64" t="s">
        <v>6</v>
      </c>
      <c r="E42" s="65" t="s">
        <v>4</v>
      </c>
      <c r="F42" s="64" t="s">
        <v>5</v>
      </c>
      <c r="G42" s="75" t="s">
        <v>350</v>
      </c>
    </row>
    <row r="43" spans="1:7" ht="13.5" thickTop="1">
      <c r="A43" s="67" t="s">
        <v>16</v>
      </c>
      <c r="B43" s="20"/>
      <c r="C43" s="4"/>
      <c r="D43" s="20" t="s">
        <v>212</v>
      </c>
      <c r="E43" s="15" t="s">
        <v>213</v>
      </c>
      <c r="F43" s="21" t="s">
        <v>214</v>
      </c>
      <c r="G43" s="9">
        <f>5-COUNTBLANK(B43:F43)</f>
        <v>3</v>
      </c>
    </row>
    <row r="44" spans="1:7" ht="12.75">
      <c r="A44" s="67" t="s">
        <v>17</v>
      </c>
      <c r="B44" s="20"/>
      <c r="C44" s="4" t="s">
        <v>37</v>
      </c>
      <c r="D44" s="20"/>
      <c r="E44" s="4" t="s">
        <v>38</v>
      </c>
      <c r="F44" s="20" t="s">
        <v>39</v>
      </c>
      <c r="G44" s="9">
        <f aca="true" t="shared" si="0" ref="G44:G62">5-COUNTBLANK(B44:F44)</f>
        <v>3</v>
      </c>
    </row>
    <row r="45" spans="1:7" ht="12.75">
      <c r="A45" s="67" t="s">
        <v>18</v>
      </c>
      <c r="B45" s="20"/>
      <c r="C45" s="4" t="s">
        <v>40</v>
      </c>
      <c r="D45" s="20" t="s">
        <v>41</v>
      </c>
      <c r="E45" s="4"/>
      <c r="F45" s="20" t="s">
        <v>42</v>
      </c>
      <c r="G45" s="9">
        <f t="shared" si="0"/>
        <v>3</v>
      </c>
    </row>
    <row r="46" spans="1:7" ht="12.75">
      <c r="A46" s="239" t="s">
        <v>19</v>
      </c>
      <c r="B46" s="21"/>
      <c r="C46" s="4" t="s">
        <v>43</v>
      </c>
      <c r="D46" s="20" t="s">
        <v>44</v>
      </c>
      <c r="E46" s="4" t="s">
        <v>45</v>
      </c>
      <c r="F46" s="20"/>
      <c r="G46" s="9">
        <f t="shared" si="0"/>
        <v>3</v>
      </c>
    </row>
    <row r="47" spans="1:7" ht="12.75">
      <c r="A47" s="67" t="s">
        <v>21</v>
      </c>
      <c r="B47" s="20"/>
      <c r="C47" s="4"/>
      <c r="D47" s="20" t="s">
        <v>46</v>
      </c>
      <c r="E47" s="4" t="s">
        <v>47</v>
      </c>
      <c r="F47" s="21" t="s">
        <v>48</v>
      </c>
      <c r="G47" s="9">
        <f t="shared" si="0"/>
        <v>3</v>
      </c>
    </row>
    <row r="48" spans="1:7" ht="12.75">
      <c r="A48" s="67" t="s">
        <v>22</v>
      </c>
      <c r="B48" s="20" t="s">
        <v>49</v>
      </c>
      <c r="C48" s="4"/>
      <c r="D48" s="20"/>
      <c r="E48" s="4" t="s">
        <v>50</v>
      </c>
      <c r="F48" s="20" t="s">
        <v>51</v>
      </c>
      <c r="G48" s="9">
        <f t="shared" si="0"/>
        <v>3</v>
      </c>
    </row>
    <row r="49" spans="1:7" ht="12.75">
      <c r="A49" s="67" t="s">
        <v>23</v>
      </c>
      <c r="B49" s="20" t="s">
        <v>52</v>
      </c>
      <c r="C49" s="4"/>
      <c r="D49" s="20" t="s">
        <v>53</v>
      </c>
      <c r="E49" s="4"/>
      <c r="F49" s="20" t="s">
        <v>54</v>
      </c>
      <c r="G49" s="9">
        <f t="shared" si="0"/>
        <v>3</v>
      </c>
    </row>
    <row r="50" spans="1:7" ht="12.75">
      <c r="A50" s="239" t="s">
        <v>24</v>
      </c>
      <c r="B50" s="21" t="s">
        <v>55</v>
      </c>
      <c r="C50" s="4"/>
      <c r="D50" s="20" t="s">
        <v>56</v>
      </c>
      <c r="E50" s="4" t="s">
        <v>57</v>
      </c>
      <c r="F50" s="20"/>
      <c r="G50" s="9">
        <f t="shared" si="0"/>
        <v>3</v>
      </c>
    </row>
    <row r="51" spans="1:7" ht="12.75">
      <c r="A51" s="67" t="s">
        <v>25</v>
      </c>
      <c r="B51" s="20"/>
      <c r="C51" s="4" t="s">
        <v>58</v>
      </c>
      <c r="D51" s="20"/>
      <c r="E51" s="4" t="s">
        <v>59</v>
      </c>
      <c r="F51" s="21" t="s">
        <v>60</v>
      </c>
      <c r="G51" s="9">
        <f t="shared" si="0"/>
        <v>3</v>
      </c>
    </row>
    <row r="52" spans="1:7" ht="12.75">
      <c r="A52" s="67" t="s">
        <v>26</v>
      </c>
      <c r="B52" s="20" t="s">
        <v>61</v>
      </c>
      <c r="C52" s="4"/>
      <c r="D52" s="20"/>
      <c r="E52" s="15" t="s">
        <v>62</v>
      </c>
      <c r="F52" s="21" t="s">
        <v>63</v>
      </c>
      <c r="G52" s="9">
        <f t="shared" si="0"/>
        <v>3</v>
      </c>
    </row>
    <row r="53" spans="1:7" ht="12.75">
      <c r="A53" s="67" t="s">
        <v>27</v>
      </c>
      <c r="B53" s="20" t="s">
        <v>64</v>
      </c>
      <c r="C53" s="4" t="s">
        <v>65</v>
      </c>
      <c r="D53" s="20"/>
      <c r="E53" s="4"/>
      <c r="F53" s="20" t="s">
        <v>66</v>
      </c>
      <c r="G53" s="9">
        <f t="shared" si="0"/>
        <v>3</v>
      </c>
    </row>
    <row r="54" spans="1:7" ht="12.75">
      <c r="A54" s="239" t="s">
        <v>28</v>
      </c>
      <c r="B54" s="21" t="s">
        <v>67</v>
      </c>
      <c r="C54" s="4" t="s">
        <v>68</v>
      </c>
      <c r="D54" s="20"/>
      <c r="E54" s="4" t="s">
        <v>69</v>
      </c>
      <c r="F54" s="20"/>
      <c r="G54" s="9">
        <f t="shared" si="0"/>
        <v>3</v>
      </c>
    </row>
    <row r="55" spans="1:7" ht="12.75">
      <c r="A55" s="67" t="s">
        <v>29</v>
      </c>
      <c r="B55" s="20"/>
      <c r="C55" s="4" t="s">
        <v>70</v>
      </c>
      <c r="D55" s="20" t="s">
        <v>71</v>
      </c>
      <c r="E55" s="4"/>
      <c r="F55" s="21" t="s">
        <v>72</v>
      </c>
      <c r="G55" s="9">
        <f t="shared" si="0"/>
        <v>3</v>
      </c>
    </row>
    <row r="56" spans="1:7" ht="12.75">
      <c r="A56" s="67" t="s">
        <v>30</v>
      </c>
      <c r="B56" s="20" t="s">
        <v>73</v>
      </c>
      <c r="C56" s="4"/>
      <c r="D56" s="20" t="s">
        <v>74</v>
      </c>
      <c r="E56" s="4"/>
      <c r="F56" s="21" t="s">
        <v>75</v>
      </c>
      <c r="G56" s="9">
        <f t="shared" si="0"/>
        <v>3</v>
      </c>
    </row>
    <row r="57" spans="1:7" ht="12.75">
      <c r="A57" s="239" t="s">
        <v>32</v>
      </c>
      <c r="B57" s="20" t="s">
        <v>76</v>
      </c>
      <c r="C57" s="4" t="s">
        <v>77</v>
      </c>
      <c r="D57" s="20"/>
      <c r="E57" s="4"/>
      <c r="F57" s="20" t="s">
        <v>78</v>
      </c>
      <c r="G57" s="9">
        <f t="shared" si="0"/>
        <v>3</v>
      </c>
    </row>
    <row r="58" spans="1:7" ht="12.75">
      <c r="A58" s="239" t="s">
        <v>31</v>
      </c>
      <c r="B58" s="21" t="s">
        <v>79</v>
      </c>
      <c r="C58" s="4" t="s">
        <v>80</v>
      </c>
      <c r="D58" s="20" t="s">
        <v>81</v>
      </c>
      <c r="E58" s="4"/>
      <c r="F58" s="20"/>
      <c r="G58" s="9">
        <f t="shared" si="0"/>
        <v>3</v>
      </c>
    </row>
    <row r="59" spans="1:7" ht="12.75">
      <c r="A59" s="67" t="s">
        <v>33</v>
      </c>
      <c r="B59" s="20"/>
      <c r="C59" s="4" t="s">
        <v>82</v>
      </c>
      <c r="D59" s="20" t="s">
        <v>83</v>
      </c>
      <c r="E59" s="4" t="s">
        <v>84</v>
      </c>
      <c r="F59" s="21"/>
      <c r="G59" s="9">
        <f t="shared" si="0"/>
        <v>3</v>
      </c>
    </row>
    <row r="60" spans="1:7" ht="12.75">
      <c r="A60" s="67" t="s">
        <v>34</v>
      </c>
      <c r="B60" s="20" t="s">
        <v>85</v>
      </c>
      <c r="C60" s="4"/>
      <c r="D60" s="20" t="s">
        <v>86</v>
      </c>
      <c r="E60" s="4" t="s">
        <v>87</v>
      </c>
      <c r="F60" s="20"/>
      <c r="G60" s="9">
        <f t="shared" si="0"/>
        <v>3</v>
      </c>
    </row>
    <row r="61" spans="1:7" ht="12.75">
      <c r="A61" s="239" t="s">
        <v>35</v>
      </c>
      <c r="B61" s="20" t="s">
        <v>88</v>
      </c>
      <c r="C61" s="4" t="s">
        <v>89</v>
      </c>
      <c r="D61" s="20"/>
      <c r="E61" s="4" t="s">
        <v>90</v>
      </c>
      <c r="F61" s="20"/>
      <c r="G61" s="9">
        <f t="shared" si="0"/>
        <v>3</v>
      </c>
    </row>
    <row r="62" spans="1:7" ht="13.5" thickBot="1">
      <c r="A62" s="240" t="s">
        <v>36</v>
      </c>
      <c r="B62" s="25" t="s">
        <v>91</v>
      </c>
      <c r="C62" s="26" t="s">
        <v>92</v>
      </c>
      <c r="D62" s="25" t="s">
        <v>93</v>
      </c>
      <c r="E62" s="26"/>
      <c r="F62" s="25"/>
      <c r="G62" s="27">
        <f t="shared" si="0"/>
        <v>3</v>
      </c>
    </row>
    <row r="63" spans="1:7" ht="12.75">
      <c r="A63" s="42" t="s">
        <v>347</v>
      </c>
      <c r="B63" s="58">
        <f>20-COUNTBLANK(B43:B62)</f>
        <v>12</v>
      </c>
      <c r="C63" s="57">
        <f>20-COUNTBLANK(C43:C62)</f>
        <v>12</v>
      </c>
      <c r="D63" s="58">
        <f>20-COUNTBLANK(D43:D62)</f>
        <v>12</v>
      </c>
      <c r="E63" s="57">
        <f>20-COUNTBLANK(E43:E62)</f>
        <v>12</v>
      </c>
      <c r="F63" s="58">
        <f>20-COUNTBLANK(F43:F62)</f>
        <v>12</v>
      </c>
      <c r="G63" s="58">
        <f>SUM(G43:G62)</f>
        <v>60</v>
      </c>
    </row>
    <row r="64" spans="1:2" ht="12.75">
      <c r="A64" s="10"/>
      <c r="B64" s="2"/>
    </row>
    <row r="65" spans="1:7" ht="12.75">
      <c r="A65" s="70" t="s">
        <v>323</v>
      </c>
      <c r="B65" s="71"/>
      <c r="C65" s="71"/>
      <c r="D65" s="71"/>
      <c r="E65" s="71"/>
      <c r="F65" s="71"/>
      <c r="G65" s="72" t="s">
        <v>346</v>
      </c>
    </row>
    <row r="66" spans="1:7" ht="13.5" thickBot="1">
      <c r="A66" s="39" t="s">
        <v>320</v>
      </c>
      <c r="B66" s="73" t="s">
        <v>2</v>
      </c>
      <c r="C66" s="74" t="s">
        <v>3</v>
      </c>
      <c r="D66" s="73" t="s">
        <v>6</v>
      </c>
      <c r="E66" s="74" t="s">
        <v>4</v>
      </c>
      <c r="F66" s="39" t="s">
        <v>5</v>
      </c>
      <c r="G66" s="75" t="s">
        <v>350</v>
      </c>
    </row>
    <row r="67" spans="1:7" ht="13.5" thickTop="1">
      <c r="A67" s="67" t="s">
        <v>212</v>
      </c>
      <c r="B67" s="20"/>
      <c r="C67" s="4"/>
      <c r="D67" s="20"/>
      <c r="E67" s="4" t="s">
        <v>217</v>
      </c>
      <c r="F67" s="20" t="s">
        <v>218</v>
      </c>
      <c r="G67" s="9">
        <f aca="true" t="shared" si="1" ref="G67:G126">5-COUNTBLANK(B67:F67)</f>
        <v>2</v>
      </c>
    </row>
    <row r="68" spans="1:8" ht="12.75">
      <c r="A68" s="239" t="s">
        <v>213</v>
      </c>
      <c r="B68" s="20"/>
      <c r="C68" s="4"/>
      <c r="D68" s="21" t="s">
        <v>219</v>
      </c>
      <c r="E68" s="4"/>
      <c r="F68" s="21" t="s">
        <v>220</v>
      </c>
      <c r="G68" s="9">
        <f t="shared" si="1"/>
        <v>2</v>
      </c>
      <c r="H68" s="14"/>
    </row>
    <row r="69" spans="1:8" ht="12.75">
      <c r="A69" s="239" t="s">
        <v>214</v>
      </c>
      <c r="B69" s="20"/>
      <c r="C69" s="4"/>
      <c r="D69" s="21" t="s">
        <v>223</v>
      </c>
      <c r="E69" s="15" t="s">
        <v>224</v>
      </c>
      <c r="F69" s="20"/>
      <c r="G69" s="9">
        <f t="shared" si="1"/>
        <v>2</v>
      </c>
      <c r="H69" s="14"/>
    </row>
    <row r="70" spans="1:8" ht="12.75">
      <c r="A70" s="67" t="s">
        <v>37</v>
      </c>
      <c r="B70" s="20"/>
      <c r="C70" s="4"/>
      <c r="D70" s="20"/>
      <c r="E70" s="4" t="s">
        <v>117</v>
      </c>
      <c r="F70" s="20" t="s">
        <v>118</v>
      </c>
      <c r="G70" s="9">
        <f t="shared" si="1"/>
        <v>2</v>
      </c>
      <c r="H70" s="14"/>
    </row>
    <row r="71" spans="1:8" ht="12.75">
      <c r="A71" s="67" t="s">
        <v>38</v>
      </c>
      <c r="B71" s="20"/>
      <c r="C71" s="4" t="s">
        <v>158</v>
      </c>
      <c r="D71" s="20"/>
      <c r="E71" s="4"/>
      <c r="F71" s="20" t="s">
        <v>159</v>
      </c>
      <c r="G71" s="9">
        <f t="shared" si="1"/>
        <v>2</v>
      </c>
      <c r="H71" s="14"/>
    </row>
    <row r="72" spans="1:8" ht="12.75">
      <c r="A72" s="67" t="s">
        <v>39</v>
      </c>
      <c r="B72" s="21"/>
      <c r="C72" s="4" t="s">
        <v>177</v>
      </c>
      <c r="D72" s="20"/>
      <c r="E72" s="4" t="s">
        <v>178</v>
      </c>
      <c r="F72" s="20"/>
      <c r="G72" s="9">
        <f t="shared" si="1"/>
        <v>2</v>
      </c>
      <c r="H72" s="14"/>
    </row>
    <row r="73" spans="1:8" ht="12.75">
      <c r="A73" s="67" t="s">
        <v>40</v>
      </c>
      <c r="B73" s="20"/>
      <c r="C73" s="4"/>
      <c r="D73" s="20" t="s">
        <v>119</v>
      </c>
      <c r="E73" s="4"/>
      <c r="F73" s="20" t="s">
        <v>120</v>
      </c>
      <c r="G73" s="9">
        <f t="shared" si="1"/>
        <v>2</v>
      </c>
      <c r="H73" s="14"/>
    </row>
    <row r="74" spans="1:8" ht="12.75">
      <c r="A74" s="67" t="s">
        <v>41</v>
      </c>
      <c r="B74" s="21"/>
      <c r="C74" s="4" t="s">
        <v>137</v>
      </c>
      <c r="D74" s="20"/>
      <c r="E74" s="4"/>
      <c r="F74" s="20" t="s">
        <v>138</v>
      </c>
      <c r="G74" s="9">
        <f t="shared" si="1"/>
        <v>2</v>
      </c>
      <c r="H74" s="14"/>
    </row>
    <row r="75" spans="1:8" ht="12.75">
      <c r="A75" s="67" t="s">
        <v>42</v>
      </c>
      <c r="B75" s="20"/>
      <c r="C75" s="4" t="s">
        <v>179</v>
      </c>
      <c r="D75" s="20" t="s">
        <v>180</v>
      </c>
      <c r="E75" s="4"/>
      <c r="F75" s="20"/>
      <c r="G75" s="9">
        <f t="shared" si="1"/>
        <v>2</v>
      </c>
      <c r="H75" s="14"/>
    </row>
    <row r="76" spans="1:8" ht="12.75">
      <c r="A76" s="67" t="s">
        <v>43</v>
      </c>
      <c r="B76" s="20"/>
      <c r="C76" s="4"/>
      <c r="D76" s="20" t="s">
        <v>121</v>
      </c>
      <c r="E76" s="4" t="s">
        <v>122</v>
      </c>
      <c r="F76" s="20"/>
      <c r="G76" s="9">
        <f t="shared" si="1"/>
        <v>2</v>
      </c>
      <c r="H76" s="14"/>
    </row>
    <row r="77" spans="1:8" ht="12.75">
      <c r="A77" s="67" t="s">
        <v>44</v>
      </c>
      <c r="B77" s="21"/>
      <c r="C77" s="4" t="s">
        <v>139</v>
      </c>
      <c r="D77" s="20"/>
      <c r="E77" s="4" t="s">
        <v>140</v>
      </c>
      <c r="F77" s="20"/>
      <c r="G77" s="9">
        <f t="shared" si="1"/>
        <v>2</v>
      </c>
      <c r="H77" s="14"/>
    </row>
    <row r="78" spans="1:8" ht="12.75">
      <c r="A78" s="67" t="s">
        <v>45</v>
      </c>
      <c r="B78" s="20"/>
      <c r="C78" s="4" t="s">
        <v>160</v>
      </c>
      <c r="D78" s="20" t="s">
        <v>161</v>
      </c>
      <c r="E78" s="4"/>
      <c r="F78" s="20"/>
      <c r="G78" s="9">
        <f t="shared" si="1"/>
        <v>2</v>
      </c>
      <c r="H78" s="14"/>
    </row>
    <row r="79" spans="1:8" ht="12.75">
      <c r="A79" s="67" t="s">
        <v>46</v>
      </c>
      <c r="B79" s="20"/>
      <c r="C79" s="4"/>
      <c r="D79" s="20"/>
      <c r="E79" s="4" t="s">
        <v>141</v>
      </c>
      <c r="F79" s="20" t="s">
        <v>216</v>
      </c>
      <c r="G79" s="9">
        <f t="shared" si="1"/>
        <v>2</v>
      </c>
      <c r="H79" s="14"/>
    </row>
    <row r="80" spans="1:8" ht="12.75">
      <c r="A80" s="67" t="s">
        <v>47</v>
      </c>
      <c r="B80" s="20"/>
      <c r="C80" s="4"/>
      <c r="D80" s="20" t="s">
        <v>162</v>
      </c>
      <c r="E80" s="4"/>
      <c r="F80" s="20" t="s">
        <v>163</v>
      </c>
      <c r="G80" s="9">
        <f t="shared" si="1"/>
        <v>2</v>
      </c>
      <c r="H80" s="14"/>
    </row>
    <row r="81" spans="1:8" ht="12.75">
      <c r="A81" s="239" t="s">
        <v>48</v>
      </c>
      <c r="B81" s="21"/>
      <c r="C81" s="4"/>
      <c r="D81" s="21" t="s">
        <v>181</v>
      </c>
      <c r="E81" s="15" t="s">
        <v>182</v>
      </c>
      <c r="F81" s="20"/>
      <c r="G81" s="9">
        <f t="shared" si="1"/>
        <v>2</v>
      </c>
      <c r="H81" s="14"/>
    </row>
    <row r="82" spans="1:8" ht="12.75">
      <c r="A82" s="67" t="s">
        <v>49</v>
      </c>
      <c r="B82" s="20"/>
      <c r="C82" s="4"/>
      <c r="D82" s="20"/>
      <c r="E82" s="4" t="s">
        <v>94</v>
      </c>
      <c r="F82" s="20" t="s">
        <v>215</v>
      </c>
      <c r="G82" s="9">
        <f t="shared" si="1"/>
        <v>2</v>
      </c>
      <c r="H82" s="14"/>
    </row>
    <row r="83" spans="1:8" ht="12.75">
      <c r="A83" s="67" t="s">
        <v>50</v>
      </c>
      <c r="B83" s="20" t="s">
        <v>164</v>
      </c>
      <c r="C83" s="4"/>
      <c r="D83" s="20"/>
      <c r="E83" s="4"/>
      <c r="F83" s="20" t="s">
        <v>165</v>
      </c>
      <c r="G83" s="9">
        <f t="shared" si="1"/>
        <v>2</v>
      </c>
      <c r="H83" s="14"/>
    </row>
    <row r="84" spans="1:8" ht="12.75">
      <c r="A84" s="67" t="s">
        <v>51</v>
      </c>
      <c r="B84" s="20" t="s">
        <v>183</v>
      </c>
      <c r="C84" s="4"/>
      <c r="D84" s="20"/>
      <c r="E84" s="4" t="s">
        <v>184</v>
      </c>
      <c r="F84" s="20"/>
      <c r="G84" s="9">
        <f t="shared" si="1"/>
        <v>2</v>
      </c>
      <c r="H84" s="14"/>
    </row>
    <row r="85" spans="1:8" ht="12.75">
      <c r="A85" s="67" t="s">
        <v>52</v>
      </c>
      <c r="B85" s="20"/>
      <c r="C85" s="4"/>
      <c r="D85" s="20" t="s">
        <v>95</v>
      </c>
      <c r="E85" s="4"/>
      <c r="F85" s="20" t="s">
        <v>96</v>
      </c>
      <c r="G85" s="9">
        <f t="shared" si="1"/>
        <v>2</v>
      </c>
      <c r="H85" s="14"/>
    </row>
    <row r="86" spans="1:8" ht="12.75">
      <c r="A86" s="67" t="s">
        <v>53</v>
      </c>
      <c r="B86" s="20" t="s">
        <v>142</v>
      </c>
      <c r="C86" s="4"/>
      <c r="D86" s="20"/>
      <c r="E86" s="4"/>
      <c r="F86" s="20" t="s">
        <v>143</v>
      </c>
      <c r="G86" s="9">
        <f t="shared" si="1"/>
        <v>2</v>
      </c>
      <c r="H86" s="14"/>
    </row>
    <row r="87" spans="1:8" ht="12.75">
      <c r="A87" s="67" t="s">
        <v>54</v>
      </c>
      <c r="B87" s="20" t="s">
        <v>186</v>
      </c>
      <c r="C87" s="4"/>
      <c r="D87" s="20" t="s">
        <v>185</v>
      </c>
      <c r="E87" s="4"/>
      <c r="F87" s="20"/>
      <c r="G87" s="9">
        <f t="shared" si="1"/>
        <v>2</v>
      </c>
      <c r="H87" s="14"/>
    </row>
    <row r="88" spans="1:8" ht="12.75">
      <c r="A88" s="239" t="s">
        <v>55</v>
      </c>
      <c r="B88" s="20"/>
      <c r="C88" s="4"/>
      <c r="D88" s="21" t="s">
        <v>97</v>
      </c>
      <c r="E88" s="15" t="s">
        <v>98</v>
      </c>
      <c r="F88" s="20"/>
      <c r="G88" s="9">
        <f t="shared" si="1"/>
        <v>2</v>
      </c>
      <c r="H88" s="14"/>
    </row>
    <row r="89" spans="1:8" ht="12.75">
      <c r="A89" s="67" t="s">
        <v>56</v>
      </c>
      <c r="B89" s="20" t="s">
        <v>144</v>
      </c>
      <c r="C89" s="4"/>
      <c r="D89" s="20"/>
      <c r="E89" s="4" t="s">
        <v>145</v>
      </c>
      <c r="F89" s="20"/>
      <c r="G89" s="9">
        <f t="shared" si="1"/>
        <v>2</v>
      </c>
      <c r="H89" s="14"/>
    </row>
    <row r="90" spans="1:8" ht="12.75">
      <c r="A90" s="67" t="s">
        <v>57</v>
      </c>
      <c r="B90" s="20" t="s">
        <v>166</v>
      </c>
      <c r="C90" s="4"/>
      <c r="D90" s="20" t="s">
        <v>167</v>
      </c>
      <c r="E90" s="4"/>
      <c r="F90" s="20"/>
      <c r="G90" s="9">
        <f t="shared" si="1"/>
        <v>2</v>
      </c>
      <c r="H90" s="14"/>
    </row>
    <row r="91" spans="1:8" ht="12.75">
      <c r="A91" s="67" t="s">
        <v>58</v>
      </c>
      <c r="B91" s="20"/>
      <c r="C91" s="4"/>
      <c r="D91" s="20"/>
      <c r="E91" s="4" t="s">
        <v>123</v>
      </c>
      <c r="F91" s="20" t="s">
        <v>124</v>
      </c>
      <c r="G91" s="9">
        <f t="shared" si="1"/>
        <v>2</v>
      </c>
      <c r="H91" s="14"/>
    </row>
    <row r="92" spans="1:8" ht="12.75">
      <c r="A92" s="67" t="s">
        <v>59</v>
      </c>
      <c r="B92" s="20"/>
      <c r="C92" s="4" t="s">
        <v>168</v>
      </c>
      <c r="D92" s="20"/>
      <c r="E92" s="4"/>
      <c r="F92" s="20" t="s">
        <v>169</v>
      </c>
      <c r="G92" s="9">
        <f t="shared" si="1"/>
        <v>2</v>
      </c>
      <c r="H92" s="14"/>
    </row>
    <row r="93" spans="1:8" ht="12.75">
      <c r="A93" s="239" t="s">
        <v>60</v>
      </c>
      <c r="B93" s="21"/>
      <c r="C93" s="15" t="s">
        <v>187</v>
      </c>
      <c r="D93" s="20"/>
      <c r="E93" s="15" t="s">
        <v>188</v>
      </c>
      <c r="F93" s="20"/>
      <c r="G93" s="9">
        <f t="shared" si="1"/>
        <v>2</v>
      </c>
      <c r="H93" s="14"/>
    </row>
    <row r="94" spans="1:8" ht="12.75">
      <c r="A94" s="67" t="s">
        <v>61</v>
      </c>
      <c r="B94" s="20"/>
      <c r="C94" s="4"/>
      <c r="D94" s="20"/>
      <c r="E94" s="4" t="s">
        <v>99</v>
      </c>
      <c r="F94" s="20" t="s">
        <v>100</v>
      </c>
      <c r="G94" s="9">
        <f t="shared" si="1"/>
        <v>2</v>
      </c>
      <c r="H94" s="14"/>
    </row>
    <row r="95" spans="1:8" ht="12.75">
      <c r="A95" s="239" t="s">
        <v>62</v>
      </c>
      <c r="B95" s="21" t="s">
        <v>170</v>
      </c>
      <c r="C95" s="4"/>
      <c r="D95" s="20"/>
      <c r="E95" s="4"/>
      <c r="F95" s="21" t="s">
        <v>171</v>
      </c>
      <c r="G95" s="9">
        <f t="shared" si="1"/>
        <v>2</v>
      </c>
      <c r="H95" s="14"/>
    </row>
    <row r="96" spans="1:8" ht="12.75">
      <c r="A96" s="239" t="s">
        <v>63</v>
      </c>
      <c r="B96" s="21" t="s">
        <v>189</v>
      </c>
      <c r="C96" s="4"/>
      <c r="D96" s="20"/>
      <c r="E96" s="15" t="s">
        <v>190</v>
      </c>
      <c r="F96" s="20"/>
      <c r="G96" s="9">
        <f t="shared" si="1"/>
        <v>2</v>
      </c>
      <c r="H96" s="14"/>
    </row>
    <row r="97" spans="1:8" ht="12.75">
      <c r="A97" s="67" t="s">
        <v>64</v>
      </c>
      <c r="B97" s="20"/>
      <c r="C97" s="4" t="s">
        <v>101</v>
      </c>
      <c r="D97" s="20"/>
      <c r="E97" s="4"/>
      <c r="F97" s="20" t="s">
        <v>102</v>
      </c>
      <c r="G97" s="9">
        <f t="shared" si="1"/>
        <v>2</v>
      </c>
      <c r="H97" s="14"/>
    </row>
    <row r="98" spans="1:8" ht="12.75">
      <c r="A98" s="67" t="s">
        <v>65</v>
      </c>
      <c r="B98" s="20" t="s">
        <v>325</v>
      </c>
      <c r="C98" s="4"/>
      <c r="D98" s="20"/>
      <c r="E98" s="4"/>
      <c r="F98" s="20" t="s">
        <v>326</v>
      </c>
      <c r="G98" s="9">
        <f t="shared" si="1"/>
        <v>2</v>
      </c>
      <c r="H98" s="14"/>
    </row>
    <row r="99" spans="1:8" ht="12.75">
      <c r="A99" s="67" t="s">
        <v>66</v>
      </c>
      <c r="B99" s="20" t="s">
        <v>172</v>
      </c>
      <c r="C99" s="4" t="s">
        <v>327</v>
      </c>
      <c r="D99" s="20"/>
      <c r="E99" s="4"/>
      <c r="F99" s="20"/>
      <c r="G99" s="9">
        <f t="shared" si="1"/>
        <v>2</v>
      </c>
      <c r="H99" s="14"/>
    </row>
    <row r="100" spans="1:8" ht="12.75">
      <c r="A100" s="239" t="s">
        <v>67</v>
      </c>
      <c r="B100" s="20"/>
      <c r="C100" s="15" t="s">
        <v>103</v>
      </c>
      <c r="D100" s="20"/>
      <c r="E100" s="15" t="s">
        <v>104</v>
      </c>
      <c r="F100" s="20"/>
      <c r="G100" s="9">
        <f t="shared" si="1"/>
        <v>2</v>
      </c>
      <c r="H100" s="14"/>
    </row>
    <row r="101" spans="1:8" ht="12.75">
      <c r="A101" s="67" t="s">
        <v>68</v>
      </c>
      <c r="B101" s="20" t="s">
        <v>125</v>
      </c>
      <c r="C101" s="4"/>
      <c r="D101" s="20"/>
      <c r="E101" s="4" t="s">
        <v>126</v>
      </c>
      <c r="F101" s="20"/>
      <c r="G101" s="9">
        <f t="shared" si="1"/>
        <v>2</v>
      </c>
      <c r="H101" s="14"/>
    </row>
    <row r="102" spans="1:8" ht="12.75">
      <c r="A102" s="67" t="s">
        <v>69</v>
      </c>
      <c r="B102" s="20" t="s">
        <v>221</v>
      </c>
      <c r="C102" s="4" t="s">
        <v>222</v>
      </c>
      <c r="D102" s="20"/>
      <c r="E102" s="4"/>
      <c r="F102" s="20"/>
      <c r="G102" s="9">
        <f t="shared" si="1"/>
        <v>2</v>
      </c>
      <c r="H102" s="14"/>
    </row>
    <row r="103" spans="1:8" ht="12.75">
      <c r="A103" s="67" t="s">
        <v>70</v>
      </c>
      <c r="B103" s="20"/>
      <c r="C103" s="4"/>
      <c r="D103" s="20" t="s">
        <v>127</v>
      </c>
      <c r="E103" s="4"/>
      <c r="F103" s="20" t="s">
        <v>128</v>
      </c>
      <c r="G103" s="9">
        <f t="shared" si="1"/>
        <v>2</v>
      </c>
      <c r="H103" s="14"/>
    </row>
    <row r="104" spans="1:8" ht="12.75">
      <c r="A104" s="67" t="s">
        <v>71</v>
      </c>
      <c r="B104" s="21"/>
      <c r="C104" s="4" t="s">
        <v>146</v>
      </c>
      <c r="D104" s="20"/>
      <c r="E104" s="4"/>
      <c r="F104" s="20" t="s">
        <v>147</v>
      </c>
      <c r="G104" s="9">
        <f t="shared" si="1"/>
        <v>2</v>
      </c>
      <c r="H104" s="14"/>
    </row>
    <row r="105" spans="1:8" ht="12.75">
      <c r="A105" s="239" t="s">
        <v>72</v>
      </c>
      <c r="B105" s="20"/>
      <c r="C105" s="15" t="s">
        <v>191</v>
      </c>
      <c r="D105" s="21" t="s">
        <v>192</v>
      </c>
      <c r="E105" s="4"/>
      <c r="F105" s="20"/>
      <c r="G105" s="9">
        <f t="shared" si="1"/>
        <v>2</v>
      </c>
      <c r="H105" s="14"/>
    </row>
    <row r="106" spans="1:8" ht="12.75">
      <c r="A106" s="67" t="s">
        <v>73</v>
      </c>
      <c r="B106" s="20"/>
      <c r="C106" s="4"/>
      <c r="D106" s="20" t="s">
        <v>105</v>
      </c>
      <c r="E106" s="4"/>
      <c r="F106" s="20" t="s">
        <v>106</v>
      </c>
      <c r="G106" s="9">
        <f t="shared" si="1"/>
        <v>2</v>
      </c>
      <c r="H106" s="14"/>
    </row>
    <row r="107" spans="1:8" ht="12.75">
      <c r="A107" s="67" t="s">
        <v>74</v>
      </c>
      <c r="B107" s="20" t="s">
        <v>148</v>
      </c>
      <c r="C107" s="4"/>
      <c r="D107" s="20"/>
      <c r="E107" s="4"/>
      <c r="F107" s="20" t="s">
        <v>149</v>
      </c>
      <c r="G107" s="9">
        <f t="shared" si="1"/>
        <v>2</v>
      </c>
      <c r="H107" s="14"/>
    </row>
    <row r="108" spans="1:8" ht="12.75">
      <c r="A108" s="239" t="s">
        <v>75</v>
      </c>
      <c r="B108" s="21" t="s">
        <v>193</v>
      </c>
      <c r="C108" s="4"/>
      <c r="D108" s="21" t="s">
        <v>194</v>
      </c>
      <c r="E108" s="4"/>
      <c r="F108" s="20"/>
      <c r="G108" s="9">
        <f t="shared" si="1"/>
        <v>2</v>
      </c>
      <c r="H108" s="14"/>
    </row>
    <row r="109" spans="1:8" ht="12.75">
      <c r="A109" s="67" t="s">
        <v>76</v>
      </c>
      <c r="B109" s="20"/>
      <c r="C109" s="4" t="s">
        <v>107</v>
      </c>
      <c r="D109" s="20"/>
      <c r="E109" s="4"/>
      <c r="F109" s="20" t="s">
        <v>108</v>
      </c>
      <c r="G109" s="9">
        <f t="shared" si="1"/>
        <v>2</v>
      </c>
      <c r="H109" s="14"/>
    </row>
    <row r="110" spans="1:8" ht="12.75">
      <c r="A110" s="67" t="s">
        <v>77</v>
      </c>
      <c r="B110" s="20" t="s">
        <v>332</v>
      </c>
      <c r="C110" s="4"/>
      <c r="D110" s="20"/>
      <c r="E110" s="4"/>
      <c r="F110" s="20" t="s">
        <v>333</v>
      </c>
      <c r="G110" s="9">
        <f t="shared" si="1"/>
        <v>2</v>
      </c>
      <c r="H110" s="14"/>
    </row>
    <row r="111" spans="1:8" ht="12.75">
      <c r="A111" s="67" t="s">
        <v>78</v>
      </c>
      <c r="B111" s="20" t="s">
        <v>195</v>
      </c>
      <c r="C111" s="4" t="s">
        <v>196</v>
      </c>
      <c r="D111" s="20"/>
      <c r="E111" s="4"/>
      <c r="F111" s="20"/>
      <c r="G111" s="9">
        <f t="shared" si="1"/>
        <v>2</v>
      </c>
      <c r="H111" s="14"/>
    </row>
    <row r="112" spans="1:8" ht="12.75">
      <c r="A112" s="239" t="s">
        <v>79</v>
      </c>
      <c r="B112" s="20"/>
      <c r="C112" s="15" t="s">
        <v>109</v>
      </c>
      <c r="D112" s="21" t="s">
        <v>110</v>
      </c>
      <c r="E112" s="4"/>
      <c r="F112" s="20"/>
      <c r="G112" s="9">
        <f t="shared" si="1"/>
        <v>2</v>
      </c>
      <c r="H112" s="14"/>
    </row>
    <row r="113" spans="1:8" ht="12.75">
      <c r="A113" s="67" t="s">
        <v>80</v>
      </c>
      <c r="B113" s="20" t="s">
        <v>129</v>
      </c>
      <c r="C113" s="4"/>
      <c r="D113" s="20" t="s">
        <v>130</v>
      </c>
      <c r="E113" s="4"/>
      <c r="F113" s="20"/>
      <c r="G113" s="9">
        <f t="shared" si="1"/>
        <v>2</v>
      </c>
      <c r="H113" s="14"/>
    </row>
    <row r="114" spans="1:8" ht="12.75">
      <c r="A114" s="67" t="s">
        <v>81</v>
      </c>
      <c r="B114" s="20" t="s">
        <v>150</v>
      </c>
      <c r="C114" s="4" t="s">
        <v>151</v>
      </c>
      <c r="D114" s="20"/>
      <c r="E114" s="4"/>
      <c r="F114" s="20"/>
      <c r="G114" s="9">
        <f t="shared" si="1"/>
        <v>2</v>
      </c>
      <c r="H114" s="14"/>
    </row>
    <row r="115" spans="1:8" ht="12.75">
      <c r="A115" s="67" t="s">
        <v>82</v>
      </c>
      <c r="B115" s="20"/>
      <c r="C115" s="4"/>
      <c r="D115" s="20" t="s">
        <v>131</v>
      </c>
      <c r="E115" s="4" t="s">
        <v>132</v>
      </c>
      <c r="F115" s="20"/>
      <c r="G115" s="9">
        <f t="shared" si="1"/>
        <v>2</v>
      </c>
      <c r="H115" s="14"/>
    </row>
    <row r="116" spans="1:8" ht="12.75">
      <c r="A116" s="67" t="s">
        <v>83</v>
      </c>
      <c r="B116" s="20"/>
      <c r="C116" s="4" t="s">
        <v>152</v>
      </c>
      <c r="D116" s="20"/>
      <c r="E116" s="4" t="s">
        <v>153</v>
      </c>
      <c r="F116" s="20"/>
      <c r="G116" s="9">
        <f t="shared" si="1"/>
        <v>2</v>
      </c>
      <c r="H116" s="14"/>
    </row>
    <row r="117" spans="1:8" ht="12.75">
      <c r="A117" s="67" t="s">
        <v>84</v>
      </c>
      <c r="B117" s="20"/>
      <c r="C117" s="4" t="s">
        <v>173</v>
      </c>
      <c r="D117" s="20" t="s">
        <v>174</v>
      </c>
      <c r="E117" s="4"/>
      <c r="F117" s="20"/>
      <c r="G117" s="9">
        <f t="shared" si="1"/>
        <v>2</v>
      </c>
      <c r="H117" s="14"/>
    </row>
    <row r="118" spans="1:8" ht="12.75">
      <c r="A118" s="67" t="s">
        <v>85</v>
      </c>
      <c r="B118" s="20"/>
      <c r="C118" s="4"/>
      <c r="D118" s="20" t="s">
        <v>111</v>
      </c>
      <c r="E118" s="4" t="s">
        <v>112</v>
      </c>
      <c r="F118" s="20"/>
      <c r="G118" s="9">
        <f t="shared" si="1"/>
        <v>2</v>
      </c>
      <c r="H118" s="14"/>
    </row>
    <row r="119" spans="1:8" ht="12.75">
      <c r="A119" s="67" t="s">
        <v>86</v>
      </c>
      <c r="B119" s="20" t="s">
        <v>154</v>
      </c>
      <c r="C119" s="4"/>
      <c r="D119" s="20"/>
      <c r="E119" s="4" t="s">
        <v>155</v>
      </c>
      <c r="F119" s="20"/>
      <c r="G119" s="9">
        <f t="shared" si="1"/>
        <v>2</v>
      </c>
      <c r="H119" s="14"/>
    </row>
    <row r="120" spans="1:8" ht="12.75">
      <c r="A120" s="67" t="s">
        <v>87</v>
      </c>
      <c r="B120" s="20" t="s">
        <v>336</v>
      </c>
      <c r="C120" s="4"/>
      <c r="D120" s="20" t="s">
        <v>337</v>
      </c>
      <c r="E120" s="4"/>
      <c r="F120" s="20"/>
      <c r="G120" s="9">
        <f t="shared" si="1"/>
        <v>2</v>
      </c>
      <c r="H120" s="14"/>
    </row>
    <row r="121" spans="1:8" ht="12.75">
      <c r="A121" s="67" t="s">
        <v>88</v>
      </c>
      <c r="B121" s="20"/>
      <c r="C121" s="4" t="s">
        <v>113</v>
      </c>
      <c r="D121" s="20"/>
      <c r="E121" s="4" t="s">
        <v>114</v>
      </c>
      <c r="F121" s="20"/>
      <c r="G121" s="9">
        <f t="shared" si="1"/>
        <v>2</v>
      </c>
      <c r="H121" s="14"/>
    </row>
    <row r="122" spans="1:8" ht="12.75">
      <c r="A122" s="67" t="s">
        <v>89</v>
      </c>
      <c r="B122" s="20" t="s">
        <v>133</v>
      </c>
      <c r="C122" s="4"/>
      <c r="D122" s="20"/>
      <c r="E122" s="4" t="s">
        <v>134</v>
      </c>
      <c r="F122" s="20"/>
      <c r="G122" s="9">
        <f t="shared" si="1"/>
        <v>2</v>
      </c>
      <c r="H122" s="14"/>
    </row>
    <row r="123" spans="1:8" ht="12.75">
      <c r="A123" s="67" t="s">
        <v>90</v>
      </c>
      <c r="B123" s="20" t="s">
        <v>175</v>
      </c>
      <c r="C123" s="4" t="s">
        <v>176</v>
      </c>
      <c r="D123" s="20"/>
      <c r="E123" s="4"/>
      <c r="F123" s="20"/>
      <c r="G123" s="9">
        <f t="shared" si="1"/>
        <v>2</v>
      </c>
      <c r="H123" s="14"/>
    </row>
    <row r="124" spans="1:8" ht="12.75">
      <c r="A124" s="67" t="s">
        <v>91</v>
      </c>
      <c r="B124" s="20"/>
      <c r="C124" s="4" t="s">
        <v>115</v>
      </c>
      <c r="D124" s="20" t="s">
        <v>116</v>
      </c>
      <c r="E124" s="4"/>
      <c r="F124" s="20"/>
      <c r="G124" s="9">
        <f t="shared" si="1"/>
        <v>2</v>
      </c>
      <c r="H124" s="14"/>
    </row>
    <row r="125" spans="1:8" ht="12.75">
      <c r="A125" s="67" t="s">
        <v>92</v>
      </c>
      <c r="B125" s="20" t="s">
        <v>135</v>
      </c>
      <c r="C125" s="4"/>
      <c r="D125" s="20" t="s">
        <v>136</v>
      </c>
      <c r="E125" s="4"/>
      <c r="F125" s="20"/>
      <c r="G125" s="9">
        <f t="shared" si="1"/>
        <v>2</v>
      </c>
      <c r="H125" s="14"/>
    </row>
    <row r="126" spans="1:8" ht="13.5" thickBot="1">
      <c r="A126" s="77" t="s">
        <v>93</v>
      </c>
      <c r="B126" s="25" t="s">
        <v>156</v>
      </c>
      <c r="C126" s="26" t="s">
        <v>157</v>
      </c>
      <c r="D126" s="25"/>
      <c r="E126" s="26"/>
      <c r="F126" s="25"/>
      <c r="G126" s="27">
        <f t="shared" si="1"/>
        <v>2</v>
      </c>
      <c r="H126" s="14"/>
    </row>
    <row r="127" spans="1:7" ht="12.75">
      <c r="A127" s="42" t="s">
        <v>347</v>
      </c>
      <c r="B127" s="68">
        <f>60-COUNTBLANK(B67:B126)</f>
        <v>24</v>
      </c>
      <c r="C127" s="68">
        <f>60-COUNTBLANK(C67:C126)</f>
        <v>24</v>
      </c>
      <c r="D127" s="68">
        <f>60-COUNTBLANK(D67:D126)</f>
        <v>24</v>
      </c>
      <c r="E127" s="68">
        <f>60-COUNTBLANK(E67:E126)</f>
        <v>24</v>
      </c>
      <c r="F127" s="68">
        <f>60-COUNTBLANK(F67:F126)</f>
        <v>24</v>
      </c>
      <c r="G127" s="36">
        <f>SUM(G67:G126)</f>
        <v>120</v>
      </c>
    </row>
    <row r="131" spans="1:7" ht="12.75">
      <c r="A131" s="60" t="s">
        <v>348</v>
      </c>
      <c r="B131" s="61"/>
      <c r="C131" s="61"/>
      <c r="D131" s="61"/>
      <c r="E131" s="61"/>
      <c r="F131" s="61"/>
      <c r="G131" s="72"/>
    </row>
    <row r="132" spans="1:7" ht="13.5" thickBot="1">
      <c r="A132" s="64" t="s">
        <v>320</v>
      </c>
      <c r="B132" s="65" t="s">
        <v>2</v>
      </c>
      <c r="C132" s="64" t="s">
        <v>3</v>
      </c>
      <c r="D132" s="65" t="s">
        <v>6</v>
      </c>
      <c r="E132" s="64" t="s">
        <v>4</v>
      </c>
      <c r="F132" s="65" t="s">
        <v>5</v>
      </c>
      <c r="G132" s="75" t="s">
        <v>341</v>
      </c>
    </row>
    <row r="133" spans="1:7" ht="13.5" thickTop="1">
      <c r="A133" s="148" t="s">
        <v>217</v>
      </c>
      <c r="B133" s="4"/>
      <c r="C133" s="20"/>
      <c r="D133" s="4"/>
      <c r="E133" s="20"/>
      <c r="F133" s="4" t="s">
        <v>289</v>
      </c>
      <c r="G133" s="9"/>
    </row>
    <row r="134" spans="1:7" ht="12.75">
      <c r="A134" s="148" t="s">
        <v>218</v>
      </c>
      <c r="B134" s="4"/>
      <c r="C134" s="20"/>
      <c r="D134" s="4"/>
      <c r="E134" s="20" t="s">
        <v>312</v>
      </c>
      <c r="F134" s="4"/>
      <c r="G134" s="20" t="str">
        <f>IF(A134=A133,"f","*")</f>
        <v>*</v>
      </c>
    </row>
    <row r="135" spans="1:7" ht="12.75">
      <c r="A135" s="241" t="s">
        <v>219</v>
      </c>
      <c r="B135" s="4"/>
      <c r="C135" s="20"/>
      <c r="D135" s="4"/>
      <c r="E135" s="20"/>
      <c r="F135" s="15" t="s">
        <v>263</v>
      </c>
      <c r="G135" s="20" t="str">
        <f aca="true" t="shared" si="2" ref="G135:G156">IF(A135=A134,"f","*")</f>
        <v>*</v>
      </c>
    </row>
    <row r="136" spans="1:7" ht="12.75">
      <c r="A136" s="241" t="s">
        <v>220</v>
      </c>
      <c r="B136" s="4"/>
      <c r="C136" s="20"/>
      <c r="D136" s="15" t="s">
        <v>295</v>
      </c>
      <c r="E136" s="20"/>
      <c r="F136" s="4"/>
      <c r="G136" s="20" t="str">
        <f t="shared" si="2"/>
        <v>*</v>
      </c>
    </row>
    <row r="137" spans="1:7" ht="12.75">
      <c r="A137" s="241" t="s">
        <v>223</v>
      </c>
      <c r="B137" s="4"/>
      <c r="C137" s="20"/>
      <c r="D137" s="4"/>
      <c r="E137" s="21" t="s">
        <v>273</v>
      </c>
      <c r="F137" s="4"/>
      <c r="G137" s="20" t="str">
        <f t="shared" si="2"/>
        <v>*</v>
      </c>
    </row>
    <row r="138" spans="1:7" ht="12.75">
      <c r="A138" s="241" t="s">
        <v>224</v>
      </c>
      <c r="B138" s="4"/>
      <c r="C138" s="20"/>
      <c r="D138" s="15" t="s">
        <v>324</v>
      </c>
      <c r="E138" s="20"/>
      <c r="F138" s="4"/>
      <c r="G138" s="20" t="str">
        <f t="shared" si="2"/>
        <v>*</v>
      </c>
    </row>
    <row r="139" spans="1:7" ht="12.75">
      <c r="A139" s="148" t="s">
        <v>117</v>
      </c>
      <c r="B139" s="4"/>
      <c r="C139" s="20"/>
      <c r="D139" s="4"/>
      <c r="E139" s="20"/>
      <c r="F139" s="4" t="s">
        <v>285</v>
      </c>
      <c r="G139" s="20" t="str">
        <f t="shared" si="2"/>
        <v>*</v>
      </c>
    </row>
    <row r="140" spans="1:7" ht="12.75">
      <c r="A140" s="148" t="s">
        <v>118</v>
      </c>
      <c r="B140" s="4"/>
      <c r="C140" s="20"/>
      <c r="D140" s="4"/>
      <c r="E140" s="20" t="s">
        <v>307</v>
      </c>
      <c r="F140" s="4"/>
      <c r="G140" s="20" t="str">
        <f t="shared" si="2"/>
        <v>*</v>
      </c>
    </row>
    <row r="141" spans="1:7" ht="12.75">
      <c r="A141" s="148" t="s">
        <v>158</v>
      </c>
      <c r="B141" s="4"/>
      <c r="C141" s="20"/>
      <c r="D141" s="4"/>
      <c r="E141" s="20"/>
      <c r="F141" s="4" t="s">
        <v>246</v>
      </c>
      <c r="G141" s="20" t="str">
        <f t="shared" si="2"/>
        <v>*</v>
      </c>
    </row>
    <row r="142" spans="1:7" ht="12.75">
      <c r="A142" s="148" t="s">
        <v>159</v>
      </c>
      <c r="B142" s="4"/>
      <c r="C142" s="20" t="s">
        <v>318</v>
      </c>
      <c r="D142" s="4"/>
      <c r="E142" s="20"/>
      <c r="F142" s="4"/>
      <c r="G142" s="20" t="str">
        <f t="shared" si="2"/>
        <v>*</v>
      </c>
    </row>
    <row r="143" spans="1:7" ht="12.75">
      <c r="A143" s="148" t="s">
        <v>177</v>
      </c>
      <c r="B143" s="4"/>
      <c r="C143" s="20"/>
      <c r="D143" s="4"/>
      <c r="E143" s="20" t="s">
        <v>251</v>
      </c>
      <c r="F143" s="4"/>
      <c r="G143" s="20" t="str">
        <f t="shared" si="2"/>
        <v>*</v>
      </c>
    </row>
    <row r="144" spans="1:7" ht="12.75">
      <c r="A144" s="148" t="s">
        <v>178</v>
      </c>
      <c r="B144" s="4"/>
      <c r="C144" s="20" t="s">
        <v>297</v>
      </c>
      <c r="D144" s="4"/>
      <c r="E144" s="20"/>
      <c r="F144" s="4"/>
      <c r="G144" s="20" t="str">
        <f t="shared" si="2"/>
        <v>*</v>
      </c>
    </row>
    <row r="145" spans="1:7" ht="12.75">
      <c r="A145" s="148" t="s">
        <v>119</v>
      </c>
      <c r="B145" s="4"/>
      <c r="C145" s="20"/>
      <c r="D145" s="4"/>
      <c r="E145" s="20"/>
      <c r="F145" s="4" t="s">
        <v>322</v>
      </c>
      <c r="G145" s="20" t="str">
        <f t="shared" si="2"/>
        <v>*</v>
      </c>
    </row>
    <row r="146" spans="1:7" ht="12.75">
      <c r="A146" s="148" t="s">
        <v>120</v>
      </c>
      <c r="B146" s="4"/>
      <c r="C146" s="20"/>
      <c r="D146" s="4" t="s">
        <v>308</v>
      </c>
      <c r="E146" s="20"/>
      <c r="F146" s="4"/>
      <c r="G146" s="20" t="str">
        <f t="shared" si="2"/>
        <v>*</v>
      </c>
    </row>
    <row r="147" spans="1:7" ht="12.75">
      <c r="A147" s="148" t="s">
        <v>137</v>
      </c>
      <c r="B147" s="4"/>
      <c r="C147" s="20"/>
      <c r="D147" s="4"/>
      <c r="E147" s="20"/>
      <c r="F147" s="4" t="s">
        <v>240</v>
      </c>
      <c r="G147" s="20" t="str">
        <f t="shared" si="2"/>
        <v>*</v>
      </c>
    </row>
    <row r="148" spans="1:7" ht="12.75">
      <c r="A148" s="148" t="s">
        <v>138</v>
      </c>
      <c r="B148" s="4"/>
      <c r="C148" s="20" t="s">
        <v>314</v>
      </c>
      <c r="D148" s="4"/>
      <c r="E148" s="20"/>
      <c r="F148" s="4"/>
      <c r="G148" s="20" t="str">
        <f t="shared" si="2"/>
        <v>*</v>
      </c>
    </row>
    <row r="149" spans="1:7" ht="12.75">
      <c r="A149" s="148" t="s">
        <v>179</v>
      </c>
      <c r="B149" s="4"/>
      <c r="C149" s="20"/>
      <c r="D149" s="4" t="s">
        <v>253</v>
      </c>
      <c r="E149" s="20"/>
      <c r="F149" s="4"/>
      <c r="G149" s="20" t="str">
        <f t="shared" si="2"/>
        <v>*</v>
      </c>
    </row>
    <row r="150" spans="1:7" ht="12.75">
      <c r="A150" s="148" t="s">
        <v>180</v>
      </c>
      <c r="B150" s="4"/>
      <c r="C150" s="20" t="s">
        <v>275</v>
      </c>
      <c r="D150" s="4"/>
      <c r="E150" s="20"/>
      <c r="F150" s="4"/>
      <c r="G150" s="20" t="str">
        <f t="shared" si="2"/>
        <v>*</v>
      </c>
    </row>
    <row r="151" spans="1:7" ht="12.75">
      <c r="A151" s="148" t="s">
        <v>122</v>
      </c>
      <c r="B151" s="4"/>
      <c r="C151" s="20"/>
      <c r="D151" s="4" t="s">
        <v>321</v>
      </c>
      <c r="E151" s="20"/>
      <c r="F151" s="4"/>
      <c r="G151" s="20" t="str">
        <f t="shared" si="2"/>
        <v>*</v>
      </c>
    </row>
    <row r="152" spans="1:7" ht="12.75">
      <c r="A152" s="148" t="s">
        <v>121</v>
      </c>
      <c r="B152" s="4"/>
      <c r="C152" s="20"/>
      <c r="D152" s="4"/>
      <c r="E152" s="20" t="s">
        <v>265</v>
      </c>
      <c r="F152" s="4"/>
      <c r="G152" s="20" t="str">
        <f t="shared" si="2"/>
        <v>*</v>
      </c>
    </row>
    <row r="153" spans="1:7" ht="12.75">
      <c r="A153" s="148" t="s">
        <v>139</v>
      </c>
      <c r="B153" s="4"/>
      <c r="C153" s="20"/>
      <c r="D153" s="4"/>
      <c r="E153" s="20" t="s">
        <v>242</v>
      </c>
      <c r="F153" s="4"/>
      <c r="G153" s="20" t="str">
        <f t="shared" si="2"/>
        <v>*</v>
      </c>
    </row>
    <row r="154" spans="1:7" ht="12.75">
      <c r="A154" s="148" t="s">
        <v>140</v>
      </c>
      <c r="B154" s="4"/>
      <c r="C154" s="20" t="s">
        <v>291</v>
      </c>
      <c r="D154" s="4"/>
      <c r="E154" s="20"/>
      <c r="F154" s="4"/>
      <c r="G154" s="20" t="str">
        <f t="shared" si="2"/>
        <v>*</v>
      </c>
    </row>
    <row r="155" spans="1:7" ht="12.75">
      <c r="A155" s="148" t="s">
        <v>160</v>
      </c>
      <c r="B155" s="4"/>
      <c r="C155" s="20"/>
      <c r="D155" s="4" t="s">
        <v>248</v>
      </c>
      <c r="E155" s="20"/>
      <c r="F155" s="4"/>
      <c r="G155" s="20" t="str">
        <f t="shared" si="2"/>
        <v>*</v>
      </c>
    </row>
    <row r="156" spans="1:7" ht="12.75">
      <c r="A156" s="242" t="s">
        <v>161</v>
      </c>
      <c r="B156" s="18"/>
      <c r="C156" s="22" t="s">
        <v>269</v>
      </c>
      <c r="D156" s="18"/>
      <c r="E156" s="22"/>
      <c r="F156" s="18"/>
      <c r="G156" s="22" t="str">
        <f t="shared" si="2"/>
        <v>*</v>
      </c>
    </row>
    <row r="157" ht="12.75">
      <c r="G157" s="14"/>
    </row>
    <row r="158" spans="1:7" ht="13.5" thickBot="1">
      <c r="A158" s="64" t="s">
        <v>320</v>
      </c>
      <c r="B158" s="65" t="s">
        <v>2</v>
      </c>
      <c r="C158" s="64" t="s">
        <v>3</v>
      </c>
      <c r="D158" s="65" t="s">
        <v>6</v>
      </c>
      <c r="E158" s="64" t="s">
        <v>4</v>
      </c>
      <c r="F158" s="65" t="s">
        <v>5</v>
      </c>
      <c r="G158" s="75" t="s">
        <v>341</v>
      </c>
    </row>
    <row r="159" spans="1:7" ht="13.5" thickTop="1">
      <c r="A159" s="148" t="s">
        <v>141</v>
      </c>
      <c r="B159" s="4"/>
      <c r="C159" s="20"/>
      <c r="D159" s="4"/>
      <c r="E159" s="20"/>
      <c r="F159" s="4" t="s">
        <v>287</v>
      </c>
      <c r="G159" s="9" t="str">
        <f aca="true" t="shared" si="3" ref="G159:G182">IF(A159=A158,"f","*")</f>
        <v>*</v>
      </c>
    </row>
    <row r="160" spans="1:7" ht="12.75">
      <c r="A160" s="148" t="s">
        <v>216</v>
      </c>
      <c r="B160" s="4"/>
      <c r="C160" s="20"/>
      <c r="D160" s="4"/>
      <c r="E160" s="20" t="s">
        <v>310</v>
      </c>
      <c r="F160" s="4"/>
      <c r="G160" s="20" t="str">
        <f t="shared" si="3"/>
        <v>*</v>
      </c>
    </row>
    <row r="161" spans="1:7" ht="12.75">
      <c r="A161" s="241" t="s">
        <v>162</v>
      </c>
      <c r="B161" s="4"/>
      <c r="C161" s="20"/>
      <c r="D161" s="4"/>
      <c r="E161" s="20"/>
      <c r="F161" s="15" t="s">
        <v>267</v>
      </c>
      <c r="G161" s="20" t="str">
        <f t="shared" si="3"/>
        <v>*</v>
      </c>
    </row>
    <row r="162" spans="1:7" ht="12.75">
      <c r="A162" s="241" t="s">
        <v>163</v>
      </c>
      <c r="B162" s="4"/>
      <c r="C162" s="20"/>
      <c r="D162" s="15" t="s">
        <v>316</v>
      </c>
      <c r="E162" s="20"/>
      <c r="F162" s="4"/>
      <c r="G162" s="20" t="str">
        <f t="shared" si="3"/>
        <v>*</v>
      </c>
    </row>
    <row r="163" spans="1:7" ht="12.75">
      <c r="A163" s="241" t="s">
        <v>181</v>
      </c>
      <c r="B163" s="4"/>
      <c r="C163" s="20"/>
      <c r="D163" s="4"/>
      <c r="E163" s="21" t="s">
        <v>271</v>
      </c>
      <c r="F163" s="4"/>
      <c r="G163" s="20" t="str">
        <f t="shared" si="3"/>
        <v>*</v>
      </c>
    </row>
    <row r="164" spans="1:7" ht="12.75">
      <c r="A164" s="241" t="s">
        <v>182</v>
      </c>
      <c r="B164" s="4"/>
      <c r="C164" s="20"/>
      <c r="D164" s="15" t="s">
        <v>293</v>
      </c>
      <c r="E164" s="20"/>
      <c r="F164" s="4"/>
      <c r="G164" s="20" t="str">
        <f t="shared" si="3"/>
        <v>*</v>
      </c>
    </row>
    <row r="165" spans="1:7" ht="12.75">
      <c r="A165" s="148" t="s">
        <v>94</v>
      </c>
      <c r="B165" s="4"/>
      <c r="C165" s="20"/>
      <c r="D165" s="4"/>
      <c r="E165" s="20"/>
      <c r="F165" s="4" t="s">
        <v>279</v>
      </c>
      <c r="G165" s="20" t="str">
        <f t="shared" si="3"/>
        <v>*</v>
      </c>
    </row>
    <row r="166" spans="1:7" ht="12.75">
      <c r="A166" s="148" t="s">
        <v>215</v>
      </c>
      <c r="B166" s="4"/>
      <c r="C166" s="20"/>
      <c r="D166" s="4"/>
      <c r="E166" s="20" t="s">
        <v>301</v>
      </c>
      <c r="F166" s="4"/>
      <c r="G166" s="20" t="str">
        <f t="shared" si="3"/>
        <v>*</v>
      </c>
    </row>
    <row r="167" spans="1:7" ht="12.75">
      <c r="A167" s="148" t="s">
        <v>164</v>
      </c>
      <c r="B167" s="4"/>
      <c r="C167" s="20"/>
      <c r="D167" s="4"/>
      <c r="E167" s="20"/>
      <c r="F167" s="4" t="s">
        <v>20</v>
      </c>
      <c r="G167" s="20" t="str">
        <f t="shared" si="3"/>
        <v>*</v>
      </c>
    </row>
    <row r="168" spans="1:7" ht="12.75">
      <c r="A168" s="148" t="s">
        <v>165</v>
      </c>
      <c r="B168" s="4" t="s">
        <v>319</v>
      </c>
      <c r="C168" s="20"/>
      <c r="D168" s="4"/>
      <c r="E168" s="20"/>
      <c r="F168" s="4"/>
      <c r="G168" s="20" t="str">
        <f t="shared" si="3"/>
        <v>*</v>
      </c>
    </row>
    <row r="169" spans="1:7" ht="12.75">
      <c r="A169" s="148" t="s">
        <v>183</v>
      </c>
      <c r="B169" s="4"/>
      <c r="C169" s="20"/>
      <c r="D169" s="4"/>
      <c r="E169" s="20" t="s">
        <v>229</v>
      </c>
      <c r="F169" s="4"/>
      <c r="G169" s="20" t="str">
        <f t="shared" si="3"/>
        <v>*</v>
      </c>
    </row>
    <row r="170" spans="1:7" ht="12.75">
      <c r="A170" s="148" t="s">
        <v>184</v>
      </c>
      <c r="B170" s="4" t="s">
        <v>298</v>
      </c>
      <c r="C170" s="20"/>
      <c r="D170" s="4"/>
      <c r="E170" s="20"/>
      <c r="F170" s="4"/>
      <c r="G170" s="20" t="str">
        <f t="shared" si="3"/>
        <v>*</v>
      </c>
    </row>
    <row r="171" spans="1:7" ht="12.75">
      <c r="A171" s="148" t="s">
        <v>95</v>
      </c>
      <c r="B171" s="4"/>
      <c r="C171" s="20"/>
      <c r="D171" s="4"/>
      <c r="E171" s="20"/>
      <c r="F171" s="4" t="s">
        <v>257</v>
      </c>
      <c r="G171" s="20" t="str">
        <f t="shared" si="3"/>
        <v>*</v>
      </c>
    </row>
    <row r="172" spans="1:7" ht="12.75">
      <c r="A172" s="148" t="s">
        <v>96</v>
      </c>
      <c r="B172" s="4"/>
      <c r="C172" s="20"/>
      <c r="D172" s="4" t="s">
        <v>303</v>
      </c>
      <c r="E172" s="20"/>
      <c r="F172" s="4"/>
      <c r="G172" s="20" t="str">
        <f t="shared" si="3"/>
        <v>*</v>
      </c>
    </row>
    <row r="173" spans="1:7" ht="12.75">
      <c r="A173" s="148" t="s">
        <v>142</v>
      </c>
      <c r="B173" s="4"/>
      <c r="C173" s="20"/>
      <c r="D173" s="4"/>
      <c r="E173" s="20"/>
      <c r="F173" s="4" t="s">
        <v>203</v>
      </c>
      <c r="G173" s="20" t="str">
        <f t="shared" si="3"/>
        <v>*</v>
      </c>
    </row>
    <row r="174" spans="1:7" ht="12.75">
      <c r="A174" s="148" t="s">
        <v>143</v>
      </c>
      <c r="B174" s="4" t="s">
        <v>315</v>
      </c>
      <c r="C174" s="20"/>
      <c r="D174" s="4"/>
      <c r="E174" s="20"/>
      <c r="F174" s="4"/>
      <c r="G174" s="20" t="str">
        <f t="shared" si="3"/>
        <v>*</v>
      </c>
    </row>
    <row r="175" spans="1:7" ht="12.75">
      <c r="A175" s="148" t="s">
        <v>186</v>
      </c>
      <c r="B175" s="4"/>
      <c r="C175" s="20"/>
      <c r="D175" s="4" t="s">
        <v>231</v>
      </c>
      <c r="E175" s="20"/>
      <c r="F175" s="4"/>
      <c r="G175" s="20" t="str">
        <f t="shared" si="3"/>
        <v>*</v>
      </c>
    </row>
    <row r="176" spans="1:7" ht="12.75">
      <c r="A176" s="148" t="s">
        <v>185</v>
      </c>
      <c r="B176" s="4" t="s">
        <v>276</v>
      </c>
      <c r="C176" s="20"/>
      <c r="D176" s="4"/>
      <c r="E176" s="20"/>
      <c r="F176" s="4"/>
      <c r="G176" s="20" t="str">
        <f t="shared" si="3"/>
        <v>*</v>
      </c>
    </row>
    <row r="177" spans="1:7" ht="12.75">
      <c r="A177" s="148" t="s">
        <v>97</v>
      </c>
      <c r="B177" s="4"/>
      <c r="C177" s="20"/>
      <c r="D177" s="4"/>
      <c r="E177" s="20" t="s">
        <v>259</v>
      </c>
      <c r="F177" s="4"/>
      <c r="G177" s="20" t="str">
        <f t="shared" si="3"/>
        <v>*</v>
      </c>
    </row>
    <row r="178" spans="1:7" ht="12.75">
      <c r="A178" s="148" t="s">
        <v>98</v>
      </c>
      <c r="B178" s="4"/>
      <c r="C178" s="20"/>
      <c r="D178" s="4" t="s">
        <v>281</v>
      </c>
      <c r="E178" s="20"/>
      <c r="F178" s="4"/>
      <c r="G178" s="20" t="str">
        <f t="shared" si="3"/>
        <v>*</v>
      </c>
    </row>
    <row r="179" spans="1:7" ht="12.75">
      <c r="A179" s="148" t="s">
        <v>144</v>
      </c>
      <c r="B179" s="4"/>
      <c r="C179" s="20"/>
      <c r="D179" s="4"/>
      <c r="E179" s="20" t="s">
        <v>204</v>
      </c>
      <c r="F179" s="4"/>
      <c r="G179" s="20" t="str">
        <f t="shared" si="3"/>
        <v>*</v>
      </c>
    </row>
    <row r="180" spans="1:7" ht="12.75">
      <c r="A180" s="148" t="s">
        <v>145</v>
      </c>
      <c r="B180" s="4" t="s">
        <v>292</v>
      </c>
      <c r="C180" s="20"/>
      <c r="D180" s="4"/>
      <c r="E180" s="20"/>
      <c r="F180" s="4"/>
      <c r="G180" s="20" t="str">
        <f t="shared" si="3"/>
        <v>*</v>
      </c>
    </row>
    <row r="181" spans="1:7" ht="12.75">
      <c r="A181" s="148" t="s">
        <v>166</v>
      </c>
      <c r="B181" s="4"/>
      <c r="C181" s="20"/>
      <c r="D181" s="4" t="s">
        <v>209</v>
      </c>
      <c r="E181" s="20"/>
      <c r="F181" s="4"/>
      <c r="G181" s="20" t="str">
        <f t="shared" si="3"/>
        <v>*</v>
      </c>
    </row>
    <row r="182" spans="1:7" ht="12.75">
      <c r="A182" s="242" t="s">
        <v>167</v>
      </c>
      <c r="B182" s="18" t="s">
        <v>270</v>
      </c>
      <c r="C182" s="22"/>
      <c r="D182" s="18"/>
      <c r="E182" s="22"/>
      <c r="F182" s="18"/>
      <c r="G182" s="22" t="str">
        <f t="shared" si="3"/>
        <v>*</v>
      </c>
    </row>
    <row r="183" ht="12.75">
      <c r="G183" s="14"/>
    </row>
    <row r="184" spans="1:7" ht="13.5" thickBot="1">
      <c r="A184" s="64" t="s">
        <v>320</v>
      </c>
      <c r="B184" s="65" t="s">
        <v>2</v>
      </c>
      <c r="C184" s="64" t="s">
        <v>3</v>
      </c>
      <c r="D184" s="65" t="s">
        <v>6</v>
      </c>
      <c r="E184" s="64" t="s">
        <v>4</v>
      </c>
      <c r="F184" s="65" t="s">
        <v>5</v>
      </c>
      <c r="G184" s="59" t="s">
        <v>341</v>
      </c>
    </row>
    <row r="185" spans="1:7" ht="13.5" thickTop="1">
      <c r="A185" s="148" t="s">
        <v>123</v>
      </c>
      <c r="B185" s="4"/>
      <c r="C185" s="20"/>
      <c r="D185" s="4"/>
      <c r="E185" s="20"/>
      <c r="F185" s="4" t="s">
        <v>283</v>
      </c>
      <c r="G185" s="20" t="str">
        <f aca="true" t="shared" si="4" ref="G185:G208">IF(A185=A184,"f","*")</f>
        <v>*</v>
      </c>
    </row>
    <row r="186" spans="1:7" ht="12.75">
      <c r="A186" s="148" t="s">
        <v>124</v>
      </c>
      <c r="B186" s="4"/>
      <c r="C186" s="20"/>
      <c r="D186" s="4"/>
      <c r="E186" s="20" t="s">
        <v>305</v>
      </c>
      <c r="F186" s="4"/>
      <c r="G186" s="20" t="str">
        <f t="shared" si="4"/>
        <v>*</v>
      </c>
    </row>
    <row r="187" spans="1:7" ht="12.75">
      <c r="A187" s="241" t="s">
        <v>168</v>
      </c>
      <c r="B187" s="4"/>
      <c r="C187" s="20"/>
      <c r="D187" s="4"/>
      <c r="E187" s="20"/>
      <c r="F187" s="15" t="s">
        <v>244</v>
      </c>
      <c r="G187" s="20" t="str">
        <f t="shared" si="4"/>
        <v>*</v>
      </c>
    </row>
    <row r="188" spans="1:7" ht="12.75">
      <c r="A188" s="241" t="s">
        <v>169</v>
      </c>
      <c r="B188" s="4"/>
      <c r="C188" s="20" t="s">
        <v>317</v>
      </c>
      <c r="D188" s="15"/>
      <c r="E188" s="20"/>
      <c r="F188" s="4"/>
      <c r="G188" s="20" t="str">
        <f t="shared" si="4"/>
        <v>*</v>
      </c>
    </row>
    <row r="189" spans="1:7" ht="12.75">
      <c r="A189" s="241" t="s">
        <v>187</v>
      </c>
      <c r="B189" s="4"/>
      <c r="C189" s="20"/>
      <c r="D189" s="4"/>
      <c r="E189" s="21" t="s">
        <v>249</v>
      </c>
      <c r="F189" s="4"/>
      <c r="G189" s="20" t="str">
        <f t="shared" si="4"/>
        <v>*</v>
      </c>
    </row>
    <row r="190" spans="1:7" ht="12.75">
      <c r="A190" s="241" t="s">
        <v>188</v>
      </c>
      <c r="B190" s="4"/>
      <c r="C190" s="20" t="s">
        <v>294</v>
      </c>
      <c r="D190" s="15"/>
      <c r="E190" s="20"/>
      <c r="F190" s="4"/>
      <c r="G190" s="20" t="str">
        <f t="shared" si="4"/>
        <v>*</v>
      </c>
    </row>
    <row r="191" spans="1:7" ht="12.75">
      <c r="A191" s="148" t="s">
        <v>99</v>
      </c>
      <c r="B191" s="4"/>
      <c r="C191" s="20"/>
      <c r="D191" s="4"/>
      <c r="E191" s="20"/>
      <c r="F191" s="4" t="s">
        <v>277</v>
      </c>
      <c r="G191" s="20" t="str">
        <f t="shared" si="4"/>
        <v>*</v>
      </c>
    </row>
    <row r="192" spans="1:7" ht="12.75">
      <c r="A192" s="148" t="s">
        <v>100</v>
      </c>
      <c r="B192" s="4"/>
      <c r="C192" s="20"/>
      <c r="D192" s="4"/>
      <c r="E192" s="20" t="s">
        <v>299</v>
      </c>
      <c r="F192" s="4"/>
      <c r="G192" s="20" t="str">
        <f t="shared" si="4"/>
        <v>*</v>
      </c>
    </row>
    <row r="193" spans="1:7" ht="12.75">
      <c r="A193" s="148" t="s">
        <v>170</v>
      </c>
      <c r="B193" s="4"/>
      <c r="C193" s="20"/>
      <c r="D193" s="4"/>
      <c r="E193" s="20"/>
      <c r="F193" s="4" t="s">
        <v>210</v>
      </c>
      <c r="G193" s="20" t="str">
        <f t="shared" si="4"/>
        <v>*</v>
      </c>
    </row>
    <row r="194" spans="1:7" ht="12.75">
      <c r="A194" s="148" t="s">
        <v>171</v>
      </c>
      <c r="B194" s="4" t="s">
        <v>309</v>
      </c>
      <c r="C194" s="20"/>
      <c r="D194" s="4"/>
      <c r="E194" s="20"/>
      <c r="F194" s="4"/>
      <c r="G194" s="20" t="str">
        <f t="shared" si="4"/>
        <v>*</v>
      </c>
    </row>
    <row r="195" spans="1:7" ht="12.75">
      <c r="A195" s="148" t="s">
        <v>189</v>
      </c>
      <c r="B195" s="4"/>
      <c r="C195" s="20"/>
      <c r="D195" s="4"/>
      <c r="E195" s="20" t="s">
        <v>227</v>
      </c>
      <c r="F195" s="4"/>
      <c r="G195" s="20" t="str">
        <f t="shared" si="4"/>
        <v>*</v>
      </c>
    </row>
    <row r="196" spans="1:7" ht="12.75">
      <c r="A196" s="148" t="s">
        <v>190</v>
      </c>
      <c r="B196" s="4" t="s">
        <v>296</v>
      </c>
      <c r="C196" s="20"/>
      <c r="D196" s="4"/>
      <c r="E196" s="20"/>
      <c r="F196" s="4"/>
      <c r="G196" s="20" t="str">
        <f t="shared" si="4"/>
        <v>*</v>
      </c>
    </row>
    <row r="197" spans="1:7" ht="12.75">
      <c r="A197" s="148" t="s">
        <v>101</v>
      </c>
      <c r="B197" s="4"/>
      <c r="C197" s="20"/>
      <c r="D197" s="4"/>
      <c r="E197" s="20"/>
      <c r="F197" s="4" t="s">
        <v>234</v>
      </c>
      <c r="G197" s="20" t="str">
        <f t="shared" si="4"/>
        <v>*</v>
      </c>
    </row>
    <row r="198" spans="1:7" ht="12.75">
      <c r="A198" s="148" t="s">
        <v>102</v>
      </c>
      <c r="B198" s="4"/>
      <c r="C198" s="20" t="s">
        <v>304</v>
      </c>
      <c r="D198" s="4"/>
      <c r="E198" s="20"/>
      <c r="F198" s="4"/>
      <c r="G198" s="20" t="str">
        <f t="shared" si="4"/>
        <v>*</v>
      </c>
    </row>
    <row r="199" spans="1:7" ht="12.75">
      <c r="A199" s="148" t="s">
        <v>325</v>
      </c>
      <c r="B199" s="4"/>
      <c r="C199" s="20"/>
      <c r="D199" s="4"/>
      <c r="E199" s="20"/>
      <c r="F199" s="4" t="s">
        <v>331</v>
      </c>
      <c r="G199" s="20" t="str">
        <f t="shared" si="4"/>
        <v>*</v>
      </c>
    </row>
    <row r="200" spans="1:7" ht="12.75">
      <c r="A200" s="148" t="s">
        <v>326</v>
      </c>
      <c r="B200" s="4" t="s">
        <v>328</v>
      </c>
      <c r="C200" s="20"/>
      <c r="D200" s="4"/>
      <c r="E200" s="20"/>
      <c r="F200" s="4"/>
      <c r="G200" s="20" t="str">
        <f t="shared" si="4"/>
        <v>*</v>
      </c>
    </row>
    <row r="201" spans="1:7" ht="12.75">
      <c r="A201" s="148" t="s">
        <v>172</v>
      </c>
      <c r="B201" s="4"/>
      <c r="C201" s="20" t="s">
        <v>211</v>
      </c>
      <c r="D201" s="4"/>
      <c r="E201" s="20"/>
      <c r="F201" s="4"/>
      <c r="G201" s="20" t="str">
        <f t="shared" si="4"/>
        <v>*</v>
      </c>
    </row>
    <row r="202" spans="1:7" ht="12.75">
      <c r="A202" s="148" t="s">
        <v>327</v>
      </c>
      <c r="B202" s="4" t="s">
        <v>329</v>
      </c>
      <c r="C202" s="20"/>
      <c r="D202" s="4"/>
      <c r="E202" s="20"/>
      <c r="F202" s="4"/>
      <c r="G202" s="20" t="str">
        <f t="shared" si="4"/>
        <v>*</v>
      </c>
    </row>
    <row r="203" spans="1:7" ht="12.75">
      <c r="A203" s="148" t="s">
        <v>103</v>
      </c>
      <c r="B203" s="4"/>
      <c r="C203" s="20"/>
      <c r="D203" s="4"/>
      <c r="E203" s="20" t="s">
        <v>236</v>
      </c>
      <c r="F203" s="4"/>
      <c r="G203" s="20" t="str">
        <f t="shared" si="4"/>
        <v>*</v>
      </c>
    </row>
    <row r="204" spans="1:7" ht="12.75">
      <c r="A204" s="148" t="s">
        <v>104</v>
      </c>
      <c r="B204" s="4"/>
      <c r="C204" s="20" t="s">
        <v>282</v>
      </c>
      <c r="D204" s="4"/>
      <c r="E204" s="20"/>
      <c r="F204" s="4"/>
      <c r="G204" s="20" t="str">
        <f t="shared" si="4"/>
        <v>*</v>
      </c>
    </row>
    <row r="205" spans="1:7" ht="12.75">
      <c r="A205" s="148" t="s">
        <v>125</v>
      </c>
      <c r="B205" s="4"/>
      <c r="C205" s="20"/>
      <c r="D205" s="4"/>
      <c r="E205" s="20" t="s">
        <v>199</v>
      </c>
      <c r="F205" s="4"/>
      <c r="G205" s="20" t="str">
        <f t="shared" si="4"/>
        <v>*</v>
      </c>
    </row>
    <row r="206" spans="1:7" ht="12.75">
      <c r="A206" s="148" t="s">
        <v>126</v>
      </c>
      <c r="B206" s="4" t="s">
        <v>330</v>
      </c>
      <c r="C206" s="20"/>
      <c r="D206" s="4"/>
      <c r="E206" s="20"/>
      <c r="F206" s="4"/>
      <c r="G206" s="20" t="str">
        <f t="shared" si="4"/>
        <v>*</v>
      </c>
    </row>
    <row r="207" spans="1:7" ht="12.75">
      <c r="A207" s="148" t="s">
        <v>221</v>
      </c>
      <c r="B207" s="4"/>
      <c r="C207" s="20" t="s">
        <v>226</v>
      </c>
      <c r="D207" s="4"/>
      <c r="E207" s="20"/>
      <c r="F207" s="4"/>
      <c r="G207" s="20" t="str">
        <f t="shared" si="4"/>
        <v>*</v>
      </c>
    </row>
    <row r="208" spans="1:7" ht="12.75">
      <c r="A208" s="242" t="s">
        <v>222</v>
      </c>
      <c r="B208" s="18" t="s">
        <v>254</v>
      </c>
      <c r="C208" s="22"/>
      <c r="D208" s="18"/>
      <c r="E208" s="22"/>
      <c r="F208" s="18"/>
      <c r="G208" s="22" t="str">
        <f t="shared" si="4"/>
        <v>*</v>
      </c>
    </row>
    <row r="209" ht="12.75">
      <c r="G209" s="14"/>
    </row>
    <row r="210" spans="1:7" ht="13.5" thickBot="1">
      <c r="A210" s="64" t="s">
        <v>320</v>
      </c>
      <c r="B210" s="65" t="s">
        <v>2</v>
      </c>
      <c r="C210" s="64" t="s">
        <v>3</v>
      </c>
      <c r="D210" s="65" t="s">
        <v>6</v>
      </c>
      <c r="E210" s="64" t="s">
        <v>4</v>
      </c>
      <c r="F210" s="65" t="s">
        <v>5</v>
      </c>
      <c r="G210" s="59" t="s">
        <v>341</v>
      </c>
    </row>
    <row r="211" spans="1:7" ht="13.5" thickTop="1">
      <c r="A211" s="148" t="s">
        <v>127</v>
      </c>
      <c r="B211" s="4"/>
      <c r="C211" s="20"/>
      <c r="D211" s="4"/>
      <c r="E211" s="20"/>
      <c r="F211" s="4" t="s">
        <v>261</v>
      </c>
      <c r="G211" s="20" t="str">
        <f aca="true" t="shared" si="5" ref="G211:G234">IF(A211=A210,"f","*")</f>
        <v>*</v>
      </c>
    </row>
    <row r="212" spans="1:7" ht="12.75">
      <c r="A212" s="148" t="s">
        <v>128</v>
      </c>
      <c r="B212" s="4"/>
      <c r="C212" s="20"/>
      <c r="D212" s="4" t="s">
        <v>306</v>
      </c>
      <c r="E212" s="20"/>
      <c r="F212" s="4"/>
      <c r="G212" s="20" t="str">
        <f t="shared" si="5"/>
        <v>*</v>
      </c>
    </row>
    <row r="213" spans="1:7" ht="12.75">
      <c r="A213" s="241" t="s">
        <v>146</v>
      </c>
      <c r="B213" s="4"/>
      <c r="C213" s="20"/>
      <c r="D213" s="4"/>
      <c r="E213" s="20"/>
      <c r="F213" s="15" t="s">
        <v>238</v>
      </c>
      <c r="G213" s="20" t="str">
        <f t="shared" si="5"/>
        <v>*</v>
      </c>
    </row>
    <row r="214" spans="1:7" ht="12.75">
      <c r="A214" s="241" t="s">
        <v>147</v>
      </c>
      <c r="B214" s="4"/>
      <c r="C214" s="20" t="s">
        <v>311</v>
      </c>
      <c r="D214" s="15"/>
      <c r="E214" s="20"/>
      <c r="F214" s="4"/>
      <c r="G214" s="20" t="str">
        <f t="shared" si="5"/>
        <v>*</v>
      </c>
    </row>
    <row r="215" spans="1:7" ht="12.75">
      <c r="A215" s="241" t="s">
        <v>191</v>
      </c>
      <c r="B215" s="4"/>
      <c r="C215" s="20"/>
      <c r="D215" s="4" t="s">
        <v>250</v>
      </c>
      <c r="E215" s="21"/>
      <c r="F215" s="4"/>
      <c r="G215" s="20" t="str">
        <f t="shared" si="5"/>
        <v>*</v>
      </c>
    </row>
    <row r="216" spans="1:7" ht="12.75">
      <c r="A216" s="241" t="s">
        <v>192</v>
      </c>
      <c r="B216" s="4"/>
      <c r="C216" s="20" t="s">
        <v>272</v>
      </c>
      <c r="D216" s="15"/>
      <c r="E216" s="20"/>
      <c r="F216" s="4"/>
      <c r="G216" s="20" t="str">
        <f t="shared" si="5"/>
        <v>*</v>
      </c>
    </row>
    <row r="217" spans="1:7" ht="12.75">
      <c r="A217" s="148" t="s">
        <v>105</v>
      </c>
      <c r="B217" s="4"/>
      <c r="C217" s="20"/>
      <c r="D217" s="4"/>
      <c r="E217" s="20"/>
      <c r="F217" s="4" t="s">
        <v>255</v>
      </c>
      <c r="G217" s="20" t="str">
        <f t="shared" si="5"/>
        <v>*</v>
      </c>
    </row>
    <row r="218" spans="1:7" ht="12.75">
      <c r="A218" s="148" t="s">
        <v>106</v>
      </c>
      <c r="B218" s="4"/>
      <c r="C218" s="20"/>
      <c r="D218" s="4" t="s">
        <v>300</v>
      </c>
      <c r="E218" s="20"/>
      <c r="F218" s="4"/>
      <c r="G218" s="20" t="str">
        <f t="shared" si="5"/>
        <v>*</v>
      </c>
    </row>
    <row r="219" spans="1:7" ht="12.75">
      <c r="A219" s="148" t="s">
        <v>148</v>
      </c>
      <c r="B219" s="4"/>
      <c r="C219" s="20"/>
      <c r="D219" s="4"/>
      <c r="E219" s="20"/>
      <c r="F219" s="4" t="s">
        <v>205</v>
      </c>
      <c r="G219" s="20" t="str">
        <f t="shared" si="5"/>
        <v>*</v>
      </c>
    </row>
    <row r="220" spans="1:7" ht="12.75">
      <c r="A220" s="148" t="s">
        <v>149</v>
      </c>
      <c r="B220" s="4" t="s">
        <v>313</v>
      </c>
      <c r="C220" s="20"/>
      <c r="D220" s="4"/>
      <c r="E220" s="20"/>
      <c r="F220" s="4"/>
      <c r="G220" s="20" t="str">
        <f t="shared" si="5"/>
        <v>*</v>
      </c>
    </row>
    <row r="221" spans="1:7" ht="12.75">
      <c r="A221" s="148" t="s">
        <v>193</v>
      </c>
      <c r="B221" s="4"/>
      <c r="C221" s="20"/>
      <c r="D221" s="4" t="s">
        <v>228</v>
      </c>
      <c r="E221" s="20"/>
      <c r="F221" s="4"/>
      <c r="G221" s="20" t="str">
        <f t="shared" si="5"/>
        <v>*</v>
      </c>
    </row>
    <row r="222" spans="1:7" ht="12.75">
      <c r="A222" s="148" t="s">
        <v>194</v>
      </c>
      <c r="B222" s="4" t="s">
        <v>274</v>
      </c>
      <c r="C222" s="20"/>
      <c r="D222" s="4"/>
      <c r="E222" s="20"/>
      <c r="F222" s="4"/>
      <c r="G222" s="20" t="str">
        <f t="shared" si="5"/>
        <v>*</v>
      </c>
    </row>
    <row r="223" spans="1:7" ht="12.75">
      <c r="A223" s="148" t="s">
        <v>107</v>
      </c>
      <c r="B223" s="4"/>
      <c r="C223" s="20"/>
      <c r="D223" s="4"/>
      <c r="E223" s="20"/>
      <c r="F223" s="4" t="s">
        <v>232</v>
      </c>
      <c r="G223" s="20" t="str">
        <f t="shared" si="5"/>
        <v>*</v>
      </c>
    </row>
    <row r="224" spans="1:7" ht="12.75">
      <c r="A224" s="148" t="s">
        <v>108</v>
      </c>
      <c r="B224" s="4"/>
      <c r="C224" s="20" t="s">
        <v>302</v>
      </c>
      <c r="D224" s="4"/>
      <c r="E224" s="20"/>
      <c r="F224" s="4"/>
      <c r="G224" s="20" t="str">
        <f t="shared" si="5"/>
        <v>*</v>
      </c>
    </row>
    <row r="225" spans="1:7" ht="12.75">
      <c r="A225" s="148" t="s">
        <v>332</v>
      </c>
      <c r="B225" s="4"/>
      <c r="C225" s="20"/>
      <c r="D225" s="4"/>
      <c r="E225" s="20"/>
      <c r="F225" s="4" t="s">
        <v>335</v>
      </c>
      <c r="G225" s="20" t="str">
        <f t="shared" si="5"/>
        <v>*</v>
      </c>
    </row>
    <row r="226" spans="1:7" ht="12.75">
      <c r="A226" s="148" t="s">
        <v>333</v>
      </c>
      <c r="B226" s="4" t="s">
        <v>334</v>
      </c>
      <c r="C226" s="20"/>
      <c r="D226" s="4"/>
      <c r="E226" s="20"/>
      <c r="F226" s="4"/>
      <c r="G226" s="20" t="str">
        <f t="shared" si="5"/>
        <v>*</v>
      </c>
    </row>
    <row r="227" spans="1:7" ht="12.75">
      <c r="A227" s="148" t="s">
        <v>195</v>
      </c>
      <c r="B227" s="4"/>
      <c r="C227" s="20" t="s">
        <v>230</v>
      </c>
      <c r="D227" s="4"/>
      <c r="E227" s="20"/>
      <c r="F227" s="4"/>
      <c r="G227" s="20" t="str">
        <f t="shared" si="5"/>
        <v>*</v>
      </c>
    </row>
    <row r="228" spans="1:7" ht="12.75">
      <c r="A228" s="148" t="s">
        <v>196</v>
      </c>
      <c r="B228" s="4" t="s">
        <v>252</v>
      </c>
      <c r="C228" s="20"/>
      <c r="D228" s="4"/>
      <c r="E228" s="20"/>
      <c r="F228" s="4"/>
      <c r="G228" s="20" t="str">
        <f t="shared" si="5"/>
        <v>*</v>
      </c>
    </row>
    <row r="229" spans="1:7" ht="12.75">
      <c r="A229" s="148" t="s">
        <v>109</v>
      </c>
      <c r="B229" s="4"/>
      <c r="C229" s="20"/>
      <c r="D229" s="4" t="s">
        <v>237</v>
      </c>
      <c r="E229" s="20"/>
      <c r="F229" s="4"/>
      <c r="G229" s="20" t="str">
        <f t="shared" si="5"/>
        <v>*</v>
      </c>
    </row>
    <row r="230" spans="1:7" ht="12.75">
      <c r="A230" s="148" t="s">
        <v>110</v>
      </c>
      <c r="B230" s="4"/>
      <c r="C230" s="20" t="s">
        <v>260</v>
      </c>
      <c r="D230" s="4"/>
      <c r="E230" s="20"/>
      <c r="F230" s="4"/>
      <c r="G230" s="20" t="str">
        <f t="shared" si="5"/>
        <v>*</v>
      </c>
    </row>
    <row r="231" spans="1:7" ht="12.75">
      <c r="A231" s="148" t="s">
        <v>129</v>
      </c>
      <c r="B231" s="4"/>
      <c r="C231" s="20"/>
      <c r="D231" s="4" t="s">
        <v>200</v>
      </c>
      <c r="E231" s="20"/>
      <c r="F231" s="4"/>
      <c r="G231" s="20" t="str">
        <f t="shared" si="5"/>
        <v>*</v>
      </c>
    </row>
    <row r="232" spans="1:7" ht="12.75">
      <c r="A232" s="148" t="s">
        <v>130</v>
      </c>
      <c r="B232" s="4" t="s">
        <v>266</v>
      </c>
      <c r="C232" s="20"/>
      <c r="D232" s="4"/>
      <c r="E232" s="20"/>
      <c r="F232" s="4"/>
      <c r="G232" s="20" t="str">
        <f t="shared" si="5"/>
        <v>*</v>
      </c>
    </row>
    <row r="233" spans="1:7" ht="12.75">
      <c r="A233" s="148" t="s">
        <v>150</v>
      </c>
      <c r="B233" s="4"/>
      <c r="C233" s="20" t="s">
        <v>206</v>
      </c>
      <c r="D233" s="4"/>
      <c r="E233" s="20"/>
      <c r="F233" s="4"/>
      <c r="G233" s="20" t="str">
        <f t="shared" si="5"/>
        <v>*</v>
      </c>
    </row>
    <row r="234" spans="1:7" ht="12.75">
      <c r="A234" s="242" t="s">
        <v>151</v>
      </c>
      <c r="B234" s="18" t="s">
        <v>243</v>
      </c>
      <c r="C234" s="22"/>
      <c r="D234" s="18"/>
      <c r="E234" s="22"/>
      <c r="F234" s="18"/>
      <c r="G234" s="22" t="str">
        <f t="shared" si="5"/>
        <v>*</v>
      </c>
    </row>
    <row r="235" ht="12.75">
      <c r="G235" s="14"/>
    </row>
    <row r="236" spans="1:7" ht="13.5" thickBot="1">
      <c r="A236" s="64" t="s">
        <v>320</v>
      </c>
      <c r="B236" s="65" t="s">
        <v>2</v>
      </c>
      <c r="C236" s="64" t="s">
        <v>3</v>
      </c>
      <c r="D236" s="65" t="s">
        <v>6</v>
      </c>
      <c r="E236" s="64" t="s">
        <v>4</v>
      </c>
      <c r="F236" s="65" t="s">
        <v>5</v>
      </c>
      <c r="G236" s="59" t="s">
        <v>341</v>
      </c>
    </row>
    <row r="237" spans="1:7" ht="13.5" thickTop="1">
      <c r="A237" s="148" t="s">
        <v>131</v>
      </c>
      <c r="B237" s="4"/>
      <c r="C237" s="20"/>
      <c r="D237" s="4"/>
      <c r="E237" s="20" t="s">
        <v>262</v>
      </c>
      <c r="F237" s="4"/>
      <c r="G237" s="20" t="str">
        <f>IF(A237=A236,"F","*")</f>
        <v>*</v>
      </c>
    </row>
    <row r="238" spans="1:7" ht="12.75">
      <c r="A238" s="148" t="s">
        <v>132</v>
      </c>
      <c r="B238" s="4"/>
      <c r="C238" s="20"/>
      <c r="D238" s="4" t="s">
        <v>284</v>
      </c>
      <c r="E238" s="20"/>
      <c r="F238" s="4"/>
      <c r="G238" s="20" t="str">
        <f aca="true" t="shared" si="6" ref="G238:G260">IF(A238=A237,"F","*")</f>
        <v>*</v>
      </c>
    </row>
    <row r="239" spans="1:7" ht="12.75">
      <c r="A239" s="241" t="s">
        <v>152</v>
      </c>
      <c r="B239" s="4"/>
      <c r="C239" s="20"/>
      <c r="D239" s="4"/>
      <c r="E239" s="20" t="s">
        <v>239</v>
      </c>
      <c r="F239" s="15"/>
      <c r="G239" s="20" t="str">
        <f t="shared" si="6"/>
        <v>*</v>
      </c>
    </row>
    <row r="240" spans="1:7" ht="12.75">
      <c r="A240" s="241" t="s">
        <v>153</v>
      </c>
      <c r="B240" s="4"/>
      <c r="C240" s="20" t="s">
        <v>288</v>
      </c>
      <c r="D240" s="15"/>
      <c r="E240" s="20"/>
      <c r="F240" s="4"/>
      <c r="G240" s="20" t="str">
        <f t="shared" si="6"/>
        <v>*</v>
      </c>
    </row>
    <row r="241" spans="1:7" ht="12.75">
      <c r="A241" s="241" t="s">
        <v>173</v>
      </c>
      <c r="B241" s="4"/>
      <c r="C241" s="20"/>
      <c r="D241" s="4" t="s">
        <v>245</v>
      </c>
      <c r="E241" s="21"/>
      <c r="F241" s="4"/>
      <c r="G241" s="20" t="str">
        <f t="shared" si="6"/>
        <v>*</v>
      </c>
    </row>
    <row r="242" spans="1:7" ht="12.75">
      <c r="A242" s="241" t="s">
        <v>174</v>
      </c>
      <c r="B242" s="4"/>
      <c r="C242" s="20" t="s">
        <v>268</v>
      </c>
      <c r="D242" s="15"/>
      <c r="E242" s="20"/>
      <c r="F242" s="4"/>
      <c r="G242" s="20" t="str">
        <f t="shared" si="6"/>
        <v>*</v>
      </c>
    </row>
    <row r="243" spans="1:7" ht="12.75">
      <c r="A243" s="148" t="s">
        <v>111</v>
      </c>
      <c r="B243" s="4"/>
      <c r="C243" s="20"/>
      <c r="D243" s="4"/>
      <c r="E243" s="20" t="s">
        <v>256</v>
      </c>
      <c r="F243" s="4"/>
      <c r="G243" s="20" t="str">
        <f t="shared" si="6"/>
        <v>*</v>
      </c>
    </row>
    <row r="244" spans="1:7" ht="12.75">
      <c r="A244" s="148" t="s">
        <v>112</v>
      </c>
      <c r="B244" s="4"/>
      <c r="C244" s="20"/>
      <c r="D244" s="4" t="s">
        <v>278</v>
      </c>
      <c r="E244" s="20"/>
      <c r="F244" s="4"/>
      <c r="G244" s="20" t="str">
        <f t="shared" si="6"/>
        <v>*</v>
      </c>
    </row>
    <row r="245" spans="1:7" ht="12.75">
      <c r="A245" s="148" t="s">
        <v>154</v>
      </c>
      <c r="B245" s="4"/>
      <c r="C245" s="20"/>
      <c r="D245" s="4"/>
      <c r="E245" s="20" t="s">
        <v>207</v>
      </c>
      <c r="F245" s="4"/>
      <c r="G245" s="20" t="str">
        <f t="shared" si="6"/>
        <v>*</v>
      </c>
    </row>
    <row r="246" spans="1:7" ht="12.75">
      <c r="A246" s="148" t="s">
        <v>155</v>
      </c>
      <c r="B246" s="4" t="s">
        <v>338</v>
      </c>
      <c r="C246" s="20"/>
      <c r="D246" s="4"/>
      <c r="E246" s="20"/>
      <c r="F246" s="4"/>
      <c r="G246" s="20" t="str">
        <f t="shared" si="6"/>
        <v>*</v>
      </c>
    </row>
    <row r="247" spans="1:7" ht="12.75">
      <c r="A247" s="148" t="s">
        <v>336</v>
      </c>
      <c r="B247" s="4"/>
      <c r="C247" s="20"/>
      <c r="D247" s="4" t="s">
        <v>339</v>
      </c>
      <c r="E247" s="20"/>
      <c r="F247" s="4"/>
      <c r="G247" s="20" t="str">
        <f t="shared" si="6"/>
        <v>*</v>
      </c>
    </row>
    <row r="248" spans="1:7" ht="12.75">
      <c r="A248" s="148" t="s">
        <v>337</v>
      </c>
      <c r="B248" s="4" t="s">
        <v>290</v>
      </c>
      <c r="C248" s="20"/>
      <c r="D248" s="4"/>
      <c r="E248" s="20"/>
      <c r="F248" s="4"/>
      <c r="G248" s="20" t="str">
        <f t="shared" si="6"/>
        <v>*</v>
      </c>
    </row>
    <row r="249" spans="1:7" ht="12.75">
      <c r="A249" s="148" t="s">
        <v>113</v>
      </c>
      <c r="B249" s="4"/>
      <c r="C249" s="20"/>
      <c r="D249" s="4"/>
      <c r="E249" s="20" t="s">
        <v>233</v>
      </c>
      <c r="F249" s="4"/>
      <c r="G249" s="20" t="str">
        <f t="shared" si="6"/>
        <v>*</v>
      </c>
    </row>
    <row r="250" spans="1:7" ht="12.75">
      <c r="A250" s="148" t="s">
        <v>114</v>
      </c>
      <c r="B250" s="4"/>
      <c r="C250" s="20" t="s">
        <v>280</v>
      </c>
      <c r="D250" s="4"/>
      <c r="E250" s="20"/>
      <c r="F250" s="4"/>
      <c r="G250" s="20" t="str">
        <f t="shared" si="6"/>
        <v>*</v>
      </c>
    </row>
    <row r="251" spans="1:7" ht="12.75">
      <c r="A251" s="148" t="s">
        <v>133</v>
      </c>
      <c r="B251" s="4"/>
      <c r="C251" s="20"/>
      <c r="D251" s="4"/>
      <c r="E251" s="20" t="s">
        <v>201</v>
      </c>
      <c r="F251" s="4"/>
      <c r="G251" s="20" t="str">
        <f t="shared" si="6"/>
        <v>*</v>
      </c>
    </row>
    <row r="252" spans="1:7" ht="12.75">
      <c r="A252" s="148" t="s">
        <v>134</v>
      </c>
      <c r="B252" s="4" t="s">
        <v>286</v>
      </c>
      <c r="C252" s="20"/>
      <c r="D252" s="4"/>
      <c r="E252" s="20"/>
      <c r="F252" s="4"/>
      <c r="G252" s="20" t="str">
        <f t="shared" si="6"/>
        <v>*</v>
      </c>
    </row>
    <row r="253" spans="1:7" ht="12.75">
      <c r="A253" s="148" t="s">
        <v>175</v>
      </c>
      <c r="B253" s="4"/>
      <c r="C253" s="20" t="s">
        <v>225</v>
      </c>
      <c r="D253" s="4"/>
      <c r="E253" s="20"/>
      <c r="F253" s="4"/>
      <c r="G253" s="20" t="str">
        <f t="shared" si="6"/>
        <v>*</v>
      </c>
    </row>
    <row r="254" spans="1:7" ht="12.75">
      <c r="A254" s="148" t="s">
        <v>176</v>
      </c>
      <c r="B254" s="4" t="s">
        <v>247</v>
      </c>
      <c r="C254" s="20"/>
      <c r="D254" s="4"/>
      <c r="E254" s="20"/>
      <c r="F254" s="4"/>
      <c r="G254" s="20" t="str">
        <f t="shared" si="6"/>
        <v>*</v>
      </c>
    </row>
    <row r="255" spans="1:7" ht="12.75">
      <c r="A255" s="148" t="s">
        <v>115</v>
      </c>
      <c r="B255" s="4"/>
      <c r="C255" s="20"/>
      <c r="D255" s="4" t="s">
        <v>235</v>
      </c>
      <c r="E255" s="20"/>
      <c r="F255" s="4"/>
      <c r="G255" s="20" t="str">
        <f t="shared" si="6"/>
        <v>*</v>
      </c>
    </row>
    <row r="256" spans="1:7" ht="12.75">
      <c r="A256" s="148" t="s">
        <v>116</v>
      </c>
      <c r="B256" s="4"/>
      <c r="C256" s="20" t="s">
        <v>258</v>
      </c>
      <c r="D256" s="4"/>
      <c r="E256" s="20"/>
      <c r="F256" s="4"/>
      <c r="G256" s="20" t="str">
        <f t="shared" si="6"/>
        <v>*</v>
      </c>
    </row>
    <row r="257" spans="1:7" ht="12.75">
      <c r="A257" s="148" t="s">
        <v>135</v>
      </c>
      <c r="B257" s="4"/>
      <c r="C257" s="20"/>
      <c r="D257" s="4" t="s">
        <v>202</v>
      </c>
      <c r="E257" s="20"/>
      <c r="F257" s="4"/>
      <c r="G257" s="20" t="str">
        <f t="shared" si="6"/>
        <v>*</v>
      </c>
    </row>
    <row r="258" spans="1:7" ht="12.75">
      <c r="A258" s="148" t="s">
        <v>136</v>
      </c>
      <c r="B258" s="4" t="s">
        <v>264</v>
      </c>
      <c r="C258" s="20"/>
      <c r="D258" s="4"/>
      <c r="E258" s="20"/>
      <c r="F258" s="4"/>
      <c r="G258" s="20" t="str">
        <f t="shared" si="6"/>
        <v>*</v>
      </c>
    </row>
    <row r="259" spans="1:7" ht="12.75">
      <c r="A259" s="148" t="s">
        <v>156</v>
      </c>
      <c r="B259" s="4"/>
      <c r="C259" s="20" t="s">
        <v>208</v>
      </c>
      <c r="D259" s="4"/>
      <c r="E259" s="20"/>
      <c r="F259" s="4"/>
      <c r="G259" s="20" t="str">
        <f t="shared" si="6"/>
        <v>*</v>
      </c>
    </row>
    <row r="260" spans="1:7" ht="12.75">
      <c r="A260" s="242" t="s">
        <v>157</v>
      </c>
      <c r="B260" s="18" t="s">
        <v>241</v>
      </c>
      <c r="C260" s="22"/>
      <c r="D260" s="18"/>
      <c r="E260" s="22"/>
      <c r="F260" s="18"/>
      <c r="G260" s="22" t="str">
        <f t="shared" si="6"/>
        <v>*</v>
      </c>
    </row>
    <row r="261" ht="12.75">
      <c r="G261" s="14"/>
    </row>
    <row r="263" ht="12.75">
      <c r="A263" s="76" t="s">
        <v>512</v>
      </c>
    </row>
    <row r="264" spans="1:6" ht="12.75">
      <c r="A264" s="66" t="s">
        <v>340</v>
      </c>
      <c r="B264" s="66"/>
      <c r="C264" s="66"/>
      <c r="D264" s="66"/>
      <c r="F264" s="3"/>
    </row>
    <row r="265" spans="1:6" ht="13.5" thickBot="1">
      <c r="A265" s="63" t="s">
        <v>2</v>
      </c>
      <c r="B265" s="64" t="s">
        <v>3</v>
      </c>
      <c r="C265" s="65" t="s">
        <v>6</v>
      </c>
      <c r="D265" s="64" t="s">
        <v>4</v>
      </c>
      <c r="E265" s="65" t="s">
        <v>5</v>
      </c>
      <c r="F265" s="69" t="s">
        <v>342</v>
      </c>
    </row>
    <row r="266" spans="1:10" ht="13.5" thickTop="1">
      <c r="A266" s="16" t="s">
        <v>289</v>
      </c>
      <c r="B266" s="20" t="s">
        <v>287</v>
      </c>
      <c r="C266" s="4" t="s">
        <v>283</v>
      </c>
      <c r="D266" s="20" t="s">
        <v>261</v>
      </c>
      <c r="E266" s="4" t="s">
        <v>262</v>
      </c>
      <c r="F266" s="9">
        <f>5-COUNTBLANK(A266:E266)</f>
        <v>5</v>
      </c>
      <c r="J266" s="14"/>
    </row>
    <row r="267" spans="1:10" ht="12.75">
      <c r="A267" s="16" t="s">
        <v>312</v>
      </c>
      <c r="B267" s="20" t="s">
        <v>310</v>
      </c>
      <c r="C267" s="4" t="s">
        <v>305</v>
      </c>
      <c r="D267" s="20" t="s">
        <v>306</v>
      </c>
      <c r="E267" s="4" t="s">
        <v>284</v>
      </c>
      <c r="F267" s="9">
        <f aca="true" t="shared" si="7" ref="F267:F289">5-COUNTBLANK(A267:E267)</f>
        <v>5</v>
      </c>
      <c r="J267" s="14"/>
    </row>
    <row r="268" spans="1:10" ht="12.75">
      <c r="A268" s="17" t="s">
        <v>263</v>
      </c>
      <c r="B268" s="20" t="s">
        <v>267</v>
      </c>
      <c r="C268" s="4" t="s">
        <v>244</v>
      </c>
      <c r="D268" s="20" t="s">
        <v>238</v>
      </c>
      <c r="E268" s="4" t="s">
        <v>239</v>
      </c>
      <c r="F268" s="9">
        <f t="shared" si="7"/>
        <v>5</v>
      </c>
      <c r="J268" s="14"/>
    </row>
    <row r="269" spans="1:10" ht="12.75">
      <c r="A269" s="17" t="s">
        <v>295</v>
      </c>
      <c r="B269" s="20" t="s">
        <v>316</v>
      </c>
      <c r="C269" s="4" t="s">
        <v>317</v>
      </c>
      <c r="D269" s="20" t="s">
        <v>311</v>
      </c>
      <c r="E269" s="4" t="s">
        <v>288</v>
      </c>
      <c r="F269" s="9">
        <f t="shared" si="7"/>
        <v>5</v>
      </c>
      <c r="J269" s="14"/>
    </row>
    <row r="270" spans="1:10" ht="12.75">
      <c r="A270" s="17" t="s">
        <v>273</v>
      </c>
      <c r="B270" s="21" t="s">
        <v>271</v>
      </c>
      <c r="C270" s="15" t="s">
        <v>249</v>
      </c>
      <c r="D270" s="21" t="s">
        <v>250</v>
      </c>
      <c r="E270" s="4" t="s">
        <v>245</v>
      </c>
      <c r="F270" s="9">
        <f t="shared" si="7"/>
        <v>5</v>
      </c>
      <c r="J270" s="14"/>
    </row>
    <row r="271" spans="1:10" ht="12.75">
      <c r="A271" s="17" t="s">
        <v>324</v>
      </c>
      <c r="B271" s="21" t="s">
        <v>293</v>
      </c>
      <c r="C271" s="15" t="s">
        <v>294</v>
      </c>
      <c r="D271" s="21" t="s">
        <v>272</v>
      </c>
      <c r="E271" s="4" t="s">
        <v>268</v>
      </c>
      <c r="F271" s="9">
        <f t="shared" si="7"/>
        <v>5</v>
      </c>
      <c r="J271" s="14"/>
    </row>
    <row r="272" spans="1:10" ht="12.75">
      <c r="A272" s="16" t="s">
        <v>285</v>
      </c>
      <c r="B272" s="20" t="s">
        <v>279</v>
      </c>
      <c r="C272" s="4" t="s">
        <v>277</v>
      </c>
      <c r="D272" s="20" t="s">
        <v>255</v>
      </c>
      <c r="E272" s="4" t="s">
        <v>256</v>
      </c>
      <c r="F272" s="9">
        <f t="shared" si="7"/>
        <v>5</v>
      </c>
      <c r="J272" s="14"/>
    </row>
    <row r="273" spans="1:10" ht="12.75">
      <c r="A273" s="16" t="s">
        <v>307</v>
      </c>
      <c r="B273" s="20" t="s">
        <v>301</v>
      </c>
      <c r="C273" s="4" t="s">
        <v>299</v>
      </c>
      <c r="D273" s="20" t="s">
        <v>300</v>
      </c>
      <c r="E273" s="4" t="s">
        <v>278</v>
      </c>
      <c r="F273" s="9">
        <f t="shared" si="7"/>
        <v>5</v>
      </c>
      <c r="J273" s="14"/>
    </row>
    <row r="274" spans="1:10" ht="12.75">
      <c r="A274" s="16" t="s">
        <v>246</v>
      </c>
      <c r="B274" s="20" t="s">
        <v>20</v>
      </c>
      <c r="C274" s="15" t="s">
        <v>210</v>
      </c>
      <c r="D274" s="20" t="s">
        <v>205</v>
      </c>
      <c r="E274" s="4" t="s">
        <v>207</v>
      </c>
      <c r="F274" s="9">
        <f t="shared" si="7"/>
        <v>5</v>
      </c>
      <c r="J274" s="14"/>
    </row>
    <row r="275" spans="1:10" ht="12.75">
      <c r="A275" s="16" t="s">
        <v>318</v>
      </c>
      <c r="B275" s="20" t="s">
        <v>319</v>
      </c>
      <c r="C275" s="15" t="s">
        <v>309</v>
      </c>
      <c r="D275" s="20" t="s">
        <v>313</v>
      </c>
      <c r="E275" s="4" t="s">
        <v>338</v>
      </c>
      <c r="F275" s="9">
        <f t="shared" si="7"/>
        <v>5</v>
      </c>
      <c r="J275" s="14"/>
    </row>
    <row r="276" spans="1:10" ht="12.75">
      <c r="A276" s="16" t="s">
        <v>251</v>
      </c>
      <c r="B276" s="20" t="s">
        <v>229</v>
      </c>
      <c r="C276" s="15" t="s">
        <v>227</v>
      </c>
      <c r="D276" s="21" t="s">
        <v>228</v>
      </c>
      <c r="E276" s="4" t="s">
        <v>339</v>
      </c>
      <c r="F276" s="9">
        <f t="shared" si="7"/>
        <v>5</v>
      </c>
      <c r="J276" s="14"/>
    </row>
    <row r="277" spans="1:10" ht="12.75">
      <c r="A277" s="16" t="s">
        <v>297</v>
      </c>
      <c r="B277" s="20" t="s">
        <v>298</v>
      </c>
      <c r="C277" s="15" t="s">
        <v>296</v>
      </c>
      <c r="D277" s="21" t="s">
        <v>274</v>
      </c>
      <c r="E277" s="4" t="s">
        <v>290</v>
      </c>
      <c r="F277" s="9">
        <f t="shared" si="7"/>
        <v>5</v>
      </c>
      <c r="J277" s="14"/>
    </row>
    <row r="278" spans="1:10" ht="12.75">
      <c r="A278" s="16" t="s">
        <v>322</v>
      </c>
      <c r="B278" s="20" t="s">
        <v>257</v>
      </c>
      <c r="C278" s="4" t="s">
        <v>234</v>
      </c>
      <c r="D278" s="20" t="s">
        <v>232</v>
      </c>
      <c r="E278" s="4" t="s">
        <v>233</v>
      </c>
      <c r="F278" s="9">
        <f t="shared" si="7"/>
        <v>5</v>
      </c>
      <c r="J278" s="14"/>
    </row>
    <row r="279" spans="1:10" ht="12.75">
      <c r="A279" s="16" t="s">
        <v>308</v>
      </c>
      <c r="B279" s="20" t="s">
        <v>303</v>
      </c>
      <c r="C279" s="4" t="s">
        <v>304</v>
      </c>
      <c r="D279" s="20" t="s">
        <v>302</v>
      </c>
      <c r="E279" s="4" t="s">
        <v>280</v>
      </c>
      <c r="F279" s="9">
        <f t="shared" si="7"/>
        <v>5</v>
      </c>
      <c r="J279" s="14"/>
    </row>
    <row r="280" spans="1:10" ht="12.75">
      <c r="A280" s="16" t="s">
        <v>240</v>
      </c>
      <c r="B280" s="20" t="s">
        <v>203</v>
      </c>
      <c r="C280" s="4" t="s">
        <v>331</v>
      </c>
      <c r="D280" s="20" t="s">
        <v>335</v>
      </c>
      <c r="E280" s="4" t="s">
        <v>201</v>
      </c>
      <c r="F280" s="9">
        <f t="shared" si="7"/>
        <v>5</v>
      </c>
      <c r="J280" s="14"/>
    </row>
    <row r="281" spans="1:10" ht="12.75">
      <c r="A281" s="16" t="s">
        <v>314</v>
      </c>
      <c r="B281" s="20" t="s">
        <v>315</v>
      </c>
      <c r="C281" s="4" t="s">
        <v>328</v>
      </c>
      <c r="D281" s="20" t="s">
        <v>334</v>
      </c>
      <c r="E281" s="4" t="s">
        <v>286</v>
      </c>
      <c r="F281" s="9">
        <f t="shared" si="7"/>
        <v>5</v>
      </c>
      <c r="J281" s="14"/>
    </row>
    <row r="282" spans="1:10" ht="12.75">
      <c r="A282" s="16" t="s">
        <v>253</v>
      </c>
      <c r="B282" s="20" t="s">
        <v>231</v>
      </c>
      <c r="C282" s="4" t="s">
        <v>211</v>
      </c>
      <c r="D282" s="20" t="s">
        <v>230</v>
      </c>
      <c r="E282" s="4" t="s">
        <v>225</v>
      </c>
      <c r="F282" s="9">
        <f t="shared" si="7"/>
        <v>5</v>
      </c>
      <c r="J282" s="14"/>
    </row>
    <row r="283" spans="1:10" ht="12.75">
      <c r="A283" s="16" t="s">
        <v>275</v>
      </c>
      <c r="B283" s="20" t="s">
        <v>276</v>
      </c>
      <c r="C283" s="4" t="s">
        <v>329</v>
      </c>
      <c r="D283" s="20" t="s">
        <v>252</v>
      </c>
      <c r="E283" s="4" t="s">
        <v>247</v>
      </c>
      <c r="F283" s="9">
        <f t="shared" si="7"/>
        <v>5</v>
      </c>
      <c r="J283" s="14"/>
    </row>
    <row r="284" spans="1:10" ht="12.75">
      <c r="A284" s="16" t="s">
        <v>265</v>
      </c>
      <c r="B284" s="21" t="s">
        <v>259</v>
      </c>
      <c r="C284" s="15" t="s">
        <v>236</v>
      </c>
      <c r="D284" s="21" t="s">
        <v>237</v>
      </c>
      <c r="E284" s="4" t="s">
        <v>235</v>
      </c>
      <c r="F284" s="9">
        <f t="shared" si="7"/>
        <v>5</v>
      </c>
      <c r="J284" s="14"/>
    </row>
    <row r="285" spans="1:10" ht="12.75">
      <c r="A285" s="16" t="s">
        <v>321</v>
      </c>
      <c r="B285" s="21" t="s">
        <v>281</v>
      </c>
      <c r="C285" s="15" t="s">
        <v>282</v>
      </c>
      <c r="D285" s="21" t="s">
        <v>260</v>
      </c>
      <c r="E285" s="4" t="s">
        <v>258</v>
      </c>
      <c r="F285" s="9">
        <f t="shared" si="7"/>
        <v>5</v>
      </c>
      <c r="J285" s="14"/>
    </row>
    <row r="286" spans="1:10" ht="12.75">
      <c r="A286" s="16" t="s">
        <v>242</v>
      </c>
      <c r="B286" s="20" t="s">
        <v>204</v>
      </c>
      <c r="C286" s="4" t="s">
        <v>199</v>
      </c>
      <c r="D286" s="20" t="s">
        <v>200</v>
      </c>
      <c r="E286" s="4" t="s">
        <v>202</v>
      </c>
      <c r="F286" s="9">
        <f t="shared" si="7"/>
        <v>5</v>
      </c>
      <c r="J286" s="14"/>
    </row>
    <row r="287" spans="1:10" ht="12.75">
      <c r="A287" s="16" t="s">
        <v>291</v>
      </c>
      <c r="B287" s="20" t="s">
        <v>292</v>
      </c>
      <c r="C287" s="4" t="s">
        <v>330</v>
      </c>
      <c r="D287" s="20" t="s">
        <v>266</v>
      </c>
      <c r="E287" s="4" t="s">
        <v>264</v>
      </c>
      <c r="F287" s="9">
        <f t="shared" si="7"/>
        <v>5</v>
      </c>
      <c r="J287" s="14"/>
    </row>
    <row r="288" spans="1:10" ht="12.75">
      <c r="A288" s="16" t="s">
        <v>248</v>
      </c>
      <c r="B288" s="20" t="s">
        <v>209</v>
      </c>
      <c r="C288" s="4" t="s">
        <v>226</v>
      </c>
      <c r="D288" s="20" t="s">
        <v>206</v>
      </c>
      <c r="E288" s="4" t="s">
        <v>208</v>
      </c>
      <c r="F288" s="9">
        <f t="shared" si="7"/>
        <v>5</v>
      </c>
      <c r="J288" s="14"/>
    </row>
    <row r="289" spans="1:10" ht="13.5" thickBot="1">
      <c r="A289" s="24" t="s">
        <v>269</v>
      </c>
      <c r="B289" s="25" t="s">
        <v>270</v>
      </c>
      <c r="C289" s="26" t="s">
        <v>254</v>
      </c>
      <c r="D289" s="25" t="s">
        <v>243</v>
      </c>
      <c r="E289" s="26" t="s">
        <v>241</v>
      </c>
      <c r="F289" s="27">
        <f t="shared" si="7"/>
        <v>5</v>
      </c>
      <c r="J289" s="14"/>
    </row>
    <row r="290" spans="1:6" ht="12.75">
      <c r="A290" s="5">
        <f>24-COUNTBLANK(A266:A289)</f>
        <v>24</v>
      </c>
      <c r="B290" s="5">
        <f>24-COUNTBLANK(B266:B289)</f>
        <v>24</v>
      </c>
      <c r="C290" s="5">
        <f>24-COUNTBLANK(C266:C289)</f>
        <v>24</v>
      </c>
      <c r="D290" s="5">
        <f>24-COUNTBLANK(D266:D289)</f>
        <v>24</v>
      </c>
      <c r="E290" s="5">
        <f>24-COUNTBLANK(E266:E289)</f>
        <v>24</v>
      </c>
      <c r="F290" s="12">
        <f>SUM(F266:F289)</f>
        <v>120</v>
      </c>
    </row>
    <row r="293" spans="1:2" ht="12.75">
      <c r="A293" s="31" t="s">
        <v>436</v>
      </c>
      <c r="B293" s="31" t="s">
        <v>437</v>
      </c>
    </row>
    <row r="294" spans="1:2" ht="12.75">
      <c r="A294" s="31"/>
      <c r="B294" s="31"/>
    </row>
    <row r="295" spans="1:2" ht="12.75">
      <c r="A295" s="31"/>
      <c r="B295" s="31"/>
    </row>
    <row r="297" spans="1:5" ht="13.5" thickBot="1">
      <c r="A297" s="28"/>
      <c r="B297" s="117"/>
      <c r="C297" s="118"/>
      <c r="D297" s="198"/>
      <c r="E297" s="243" t="s">
        <v>430</v>
      </c>
    </row>
    <row r="298" spans="1:5" ht="13.5" thickTop="1">
      <c r="A298" s="40" t="s">
        <v>438</v>
      </c>
      <c r="B298" s="3"/>
      <c r="C298" s="9">
        <v>5</v>
      </c>
      <c r="D298" s="35"/>
      <c r="E298" s="9"/>
    </row>
    <row r="299" spans="1:5" ht="12.75">
      <c r="A299" s="40" t="s">
        <v>440</v>
      </c>
      <c r="B299" s="3"/>
      <c r="C299" s="9">
        <v>5</v>
      </c>
      <c r="D299" s="35" t="s">
        <v>439</v>
      </c>
      <c r="E299" s="257">
        <v>5</v>
      </c>
    </row>
    <row r="300" spans="1:5" ht="12.75">
      <c r="A300" s="40" t="s">
        <v>441</v>
      </c>
      <c r="B300" s="3"/>
      <c r="C300" s="9">
        <v>4</v>
      </c>
      <c r="D300" s="35" t="s">
        <v>439</v>
      </c>
      <c r="E300" s="257">
        <f>C300*E299</f>
        <v>20</v>
      </c>
    </row>
    <row r="301" spans="1:5" ht="12.75">
      <c r="A301" s="40" t="s">
        <v>442</v>
      </c>
      <c r="B301" s="3"/>
      <c r="C301" s="9">
        <v>3</v>
      </c>
      <c r="D301" s="35" t="s">
        <v>439</v>
      </c>
      <c r="E301" s="257">
        <f>E300*C301</f>
        <v>60</v>
      </c>
    </row>
    <row r="302" spans="1:5" ht="12.75">
      <c r="A302" s="40" t="s">
        <v>443</v>
      </c>
      <c r="B302" s="3"/>
      <c r="C302" s="9">
        <v>2</v>
      </c>
      <c r="D302" s="35" t="s">
        <v>439</v>
      </c>
      <c r="E302" s="258">
        <f>E301*C302</f>
        <v>120</v>
      </c>
    </row>
    <row r="303" spans="1:6" ht="12.75">
      <c r="A303" s="42" t="s">
        <v>444</v>
      </c>
      <c r="B303" s="1"/>
      <c r="C303" s="12">
        <v>1</v>
      </c>
      <c r="D303" s="36"/>
      <c r="E303" s="12"/>
      <c r="F303">
        <f>E302*C303</f>
        <v>120</v>
      </c>
    </row>
    <row r="304" spans="1:3" ht="12.75">
      <c r="A304" s="245" t="s">
        <v>445</v>
      </c>
      <c r="B304" s="244"/>
      <c r="C304" s="259">
        <f>FACT(C298)</f>
        <v>120</v>
      </c>
    </row>
    <row r="307" spans="1:2" ht="12.75">
      <c r="A307" s="31" t="s">
        <v>497</v>
      </c>
      <c r="B307" s="31" t="s">
        <v>498</v>
      </c>
    </row>
    <row r="309" spans="1:7" ht="12.75">
      <c r="A309" s="32" t="s">
        <v>513</v>
      </c>
      <c r="B309" s="33"/>
      <c r="C309" s="33"/>
      <c r="D309" s="33"/>
      <c r="E309" s="33"/>
      <c r="F309" s="33"/>
      <c r="G309" s="34"/>
    </row>
    <row r="310" spans="1:7" ht="12.75">
      <c r="A310" s="70" t="s">
        <v>197</v>
      </c>
      <c r="B310" s="71"/>
      <c r="C310" s="53"/>
      <c r="D310" s="53"/>
      <c r="E310" s="53"/>
      <c r="F310" s="53"/>
      <c r="G310" s="55"/>
    </row>
    <row r="311" spans="1:7" ht="13.5" thickBot="1">
      <c r="A311" s="6"/>
      <c r="B311" s="73" t="s">
        <v>2</v>
      </c>
      <c r="C311" s="74" t="s">
        <v>3</v>
      </c>
      <c r="D311" s="73" t="s">
        <v>6</v>
      </c>
      <c r="E311" s="74" t="s">
        <v>4</v>
      </c>
      <c r="F311" s="39" t="s">
        <v>5</v>
      </c>
      <c r="G311" s="188" t="s">
        <v>346</v>
      </c>
    </row>
    <row r="312" spans="1:7" ht="13.5" thickTop="1">
      <c r="A312" s="67" t="s">
        <v>2</v>
      </c>
      <c r="B312" s="78"/>
      <c r="C312" s="79" t="s">
        <v>16</v>
      </c>
      <c r="D312" s="80" t="s">
        <v>17</v>
      </c>
      <c r="E312" s="79" t="s">
        <v>18</v>
      </c>
      <c r="F312" s="81" t="s">
        <v>19</v>
      </c>
      <c r="G312" s="9">
        <f>5-COUNTBLANK(B312:F312)</f>
        <v>4</v>
      </c>
    </row>
    <row r="313" spans="1:7" ht="12.75">
      <c r="A313" s="67" t="s">
        <v>3</v>
      </c>
      <c r="B313" s="82" t="s">
        <v>21</v>
      </c>
      <c r="C313" s="83"/>
      <c r="D313" s="80" t="s">
        <v>22</v>
      </c>
      <c r="E313" s="79" t="s">
        <v>23</v>
      </c>
      <c r="F313" s="81" t="s">
        <v>24</v>
      </c>
      <c r="G313" s="9">
        <f>5-COUNTBLANK(B313:F313)</f>
        <v>4</v>
      </c>
    </row>
    <row r="314" spans="1:7" ht="12.75">
      <c r="A314" s="67" t="s">
        <v>6</v>
      </c>
      <c r="B314" s="82" t="s">
        <v>25</v>
      </c>
      <c r="C314" s="84" t="s">
        <v>26</v>
      </c>
      <c r="D314" s="78"/>
      <c r="E314" s="79" t="s">
        <v>27</v>
      </c>
      <c r="F314" s="81" t="s">
        <v>28</v>
      </c>
      <c r="G314" s="9">
        <f>5-COUNTBLANK(B314:F314)</f>
        <v>4</v>
      </c>
    </row>
    <row r="315" spans="1:7" ht="12.75">
      <c r="A315" s="67" t="s">
        <v>4</v>
      </c>
      <c r="B315" s="82" t="s">
        <v>29</v>
      </c>
      <c r="C315" s="84" t="s">
        <v>30</v>
      </c>
      <c r="D315" s="85" t="s">
        <v>32</v>
      </c>
      <c r="E315" s="86"/>
      <c r="F315" s="81" t="s">
        <v>31</v>
      </c>
      <c r="G315" s="9">
        <f>5-COUNTBLANK(B315:F315)</f>
        <v>4</v>
      </c>
    </row>
    <row r="316" spans="1:7" ht="13.5" thickBot="1">
      <c r="A316" s="77" t="s">
        <v>5</v>
      </c>
      <c r="B316" s="87" t="s">
        <v>33</v>
      </c>
      <c r="C316" s="88" t="s">
        <v>34</v>
      </c>
      <c r="D316" s="89" t="s">
        <v>35</v>
      </c>
      <c r="E316" s="90" t="s">
        <v>36</v>
      </c>
      <c r="F316" s="91"/>
      <c r="G316" s="27">
        <f>5-COUNTBLANK(B316:F316)</f>
        <v>4</v>
      </c>
    </row>
    <row r="317" spans="1:7" ht="12.75">
      <c r="A317" s="42" t="s">
        <v>346</v>
      </c>
      <c r="B317" s="22">
        <f>5-COUNTBLANK(B312:B316)</f>
        <v>4</v>
      </c>
      <c r="C317" s="1">
        <f>5-COUNTBLANK(C312:C316)</f>
        <v>4</v>
      </c>
      <c r="D317" s="12">
        <f>5-COUNTBLANK(D312:D316)</f>
        <v>4</v>
      </c>
      <c r="E317" s="1">
        <f>5-COUNTBLANK(E312:E316)</f>
        <v>4</v>
      </c>
      <c r="F317" s="5">
        <f>5-COUNTBLANK(F312:F316)</f>
        <v>4</v>
      </c>
      <c r="G317" s="12">
        <f>SUM(G312:G316)</f>
        <v>20</v>
      </c>
    </row>
    <row r="320" spans="1:2" ht="12.75">
      <c r="A320" s="31" t="s">
        <v>446</v>
      </c>
      <c r="B320" s="31" t="s">
        <v>447</v>
      </c>
    </row>
    <row r="327" spans="1:5" ht="13.5" thickBot="1">
      <c r="A327" s="28"/>
      <c r="B327" s="117"/>
      <c r="C327" s="117"/>
      <c r="D327" s="118"/>
      <c r="E327" s="188" t="s">
        <v>430</v>
      </c>
    </row>
    <row r="328" spans="1:5" ht="13.5" thickTop="1">
      <c r="A328" s="40" t="s">
        <v>448</v>
      </c>
      <c r="B328" s="3"/>
      <c r="C328" s="3"/>
      <c r="D328" s="260">
        <v>10</v>
      </c>
      <c r="E328" s="260"/>
    </row>
    <row r="329" spans="1:5" ht="12.75">
      <c r="A329" s="40" t="s">
        <v>449</v>
      </c>
      <c r="B329" s="3"/>
      <c r="C329" s="3"/>
      <c r="D329" s="260">
        <v>4</v>
      </c>
      <c r="E329" s="260"/>
    </row>
    <row r="330" spans="1:5" ht="12.75">
      <c r="A330" s="40" t="s">
        <v>450</v>
      </c>
      <c r="B330" s="3"/>
      <c r="C330" s="3"/>
      <c r="D330" s="260">
        <v>10</v>
      </c>
      <c r="E330" s="260">
        <v>10</v>
      </c>
    </row>
    <row r="331" spans="1:5" ht="12.75">
      <c r="A331" s="40" t="s">
        <v>451</v>
      </c>
      <c r="B331" s="3"/>
      <c r="C331" s="3"/>
      <c r="D331" s="260">
        <v>9</v>
      </c>
      <c r="E331" s="260">
        <f>E330*D331</f>
        <v>90</v>
      </c>
    </row>
    <row r="332" spans="1:5" ht="12.75">
      <c r="A332" s="40" t="s">
        <v>452</v>
      </c>
      <c r="B332" s="3"/>
      <c r="C332" s="3"/>
      <c r="D332" s="260">
        <v>8</v>
      </c>
      <c r="E332" s="260">
        <f>E331*D332</f>
        <v>720</v>
      </c>
    </row>
    <row r="333" spans="1:5" ht="13.5" thickBot="1">
      <c r="A333" s="41" t="s">
        <v>453</v>
      </c>
      <c r="B333" s="246"/>
      <c r="C333" s="246"/>
      <c r="D333" s="261">
        <v>7</v>
      </c>
      <c r="E333" s="262">
        <f>E332*D333</f>
        <v>5040</v>
      </c>
    </row>
    <row r="334" spans="1:5" ht="12.75">
      <c r="A334" s="40" t="s">
        <v>454</v>
      </c>
      <c r="B334" s="3"/>
      <c r="C334" s="3"/>
      <c r="D334" s="263"/>
      <c r="E334" s="264">
        <f>PERMUT(10,4)</f>
        <v>5040</v>
      </c>
    </row>
    <row r="335" spans="1:5" ht="12.75">
      <c r="A335" s="42" t="s">
        <v>455</v>
      </c>
      <c r="B335" s="1"/>
      <c r="C335" s="1"/>
      <c r="D335" s="220"/>
      <c r="E335" s="265">
        <f>FACT(D328)/FACT(D328-D329)</f>
        <v>5040</v>
      </c>
    </row>
    <row r="340" spans="1:2" ht="12.75">
      <c r="A340" s="31" t="s">
        <v>456</v>
      </c>
      <c r="B340" s="31" t="s">
        <v>421</v>
      </c>
    </row>
    <row r="341" spans="1:2" ht="12.75">
      <c r="A341" s="31"/>
      <c r="B341" s="31"/>
    </row>
    <row r="342" spans="1:2" ht="12.75">
      <c r="A342" s="60" t="s">
        <v>422</v>
      </c>
      <c r="B342" s="97">
        <v>6</v>
      </c>
    </row>
    <row r="343" spans="1:2" ht="12.75">
      <c r="A343" s="40" t="s">
        <v>423</v>
      </c>
      <c r="B343" s="9">
        <v>3</v>
      </c>
    </row>
    <row r="344" spans="1:2" ht="12.75">
      <c r="A344" s="40" t="s">
        <v>424</v>
      </c>
      <c r="B344" s="9">
        <v>2</v>
      </c>
    </row>
    <row r="345" spans="1:2" ht="12.75">
      <c r="A345" s="40" t="s">
        <v>425</v>
      </c>
      <c r="B345" s="9">
        <v>1</v>
      </c>
    </row>
    <row r="346" spans="1:2" ht="12.75">
      <c r="A346" s="42" t="s">
        <v>426</v>
      </c>
      <c r="B346" s="189">
        <f>FACT(B342)/(FACT(B343)*FACT(B344)*FACT(B345))</f>
        <v>60</v>
      </c>
    </row>
    <row r="347" spans="1:2" ht="12.75">
      <c r="A347" s="153"/>
      <c r="B347" s="3"/>
    </row>
    <row r="348" spans="1:2" ht="12.75">
      <c r="A348" s="153"/>
      <c r="B348" s="3"/>
    </row>
    <row r="349" spans="1:2" ht="12.75">
      <c r="A349" s="153"/>
      <c r="B349" s="3"/>
    </row>
    <row r="350" spans="1:2" ht="12.75">
      <c r="A350" s="153"/>
      <c r="B350" s="3"/>
    </row>
    <row r="351" spans="1:7" ht="12.75">
      <c r="A351" s="96"/>
      <c r="B351" s="298" t="s">
        <v>427</v>
      </c>
      <c r="C351" s="299"/>
      <c r="D351" s="299"/>
      <c r="E351" s="299"/>
      <c r="F351" s="299"/>
      <c r="G351" s="300"/>
    </row>
    <row r="352" spans="1:7" ht="13.5" thickBot="1">
      <c r="A352" s="190" t="s">
        <v>422</v>
      </c>
      <c r="B352" s="118">
        <v>1</v>
      </c>
      <c r="C352" s="191">
        <v>1</v>
      </c>
      <c r="D352" s="118">
        <v>1</v>
      </c>
      <c r="E352" s="191">
        <v>2</v>
      </c>
      <c r="F352" s="118">
        <v>2</v>
      </c>
      <c r="G352" s="192">
        <v>3</v>
      </c>
    </row>
    <row r="353" spans="1:7" ht="13.5" thickTop="1">
      <c r="A353" s="93">
        <v>1</v>
      </c>
      <c r="B353" s="9">
        <f aca="true" t="shared" si="8" ref="B353:G358">$A353*10+B$352</f>
        <v>11</v>
      </c>
      <c r="C353" s="3">
        <f t="shared" si="8"/>
        <v>11</v>
      </c>
      <c r="D353" s="9">
        <f t="shared" si="8"/>
        <v>11</v>
      </c>
      <c r="E353" s="3">
        <f t="shared" si="8"/>
        <v>12</v>
      </c>
      <c r="F353" s="9">
        <f t="shared" si="8"/>
        <v>12</v>
      </c>
      <c r="G353" s="35">
        <f t="shared" si="8"/>
        <v>13</v>
      </c>
    </row>
    <row r="354" spans="1:7" ht="12.75">
      <c r="A354" s="93">
        <v>1</v>
      </c>
      <c r="B354" s="9">
        <f t="shared" si="8"/>
        <v>11</v>
      </c>
      <c r="C354" s="3">
        <f t="shared" si="8"/>
        <v>11</v>
      </c>
      <c r="D354" s="9">
        <f t="shared" si="8"/>
        <v>11</v>
      </c>
      <c r="E354" s="3">
        <f t="shared" si="8"/>
        <v>12</v>
      </c>
      <c r="F354" s="9">
        <f t="shared" si="8"/>
        <v>12</v>
      </c>
      <c r="G354" s="35">
        <f t="shared" si="8"/>
        <v>13</v>
      </c>
    </row>
    <row r="355" spans="1:7" ht="12.75">
      <c r="A355" s="93">
        <v>1</v>
      </c>
      <c r="B355" s="9">
        <f t="shared" si="8"/>
        <v>11</v>
      </c>
      <c r="C355" s="3">
        <f t="shared" si="8"/>
        <v>11</v>
      </c>
      <c r="D355" s="9">
        <f t="shared" si="8"/>
        <v>11</v>
      </c>
      <c r="E355" s="3">
        <f t="shared" si="8"/>
        <v>12</v>
      </c>
      <c r="F355" s="9">
        <f t="shared" si="8"/>
        <v>12</v>
      </c>
      <c r="G355" s="35">
        <f t="shared" si="8"/>
        <v>13</v>
      </c>
    </row>
    <row r="356" spans="1:7" ht="12.75">
      <c r="A356" s="93">
        <v>2</v>
      </c>
      <c r="B356" s="9">
        <f t="shared" si="8"/>
        <v>21</v>
      </c>
      <c r="C356" s="3">
        <f t="shared" si="8"/>
        <v>21</v>
      </c>
      <c r="D356" s="9">
        <f t="shared" si="8"/>
        <v>21</v>
      </c>
      <c r="E356" s="3">
        <f t="shared" si="8"/>
        <v>22</v>
      </c>
      <c r="F356" s="9">
        <f t="shared" si="8"/>
        <v>22</v>
      </c>
      <c r="G356" s="35">
        <f t="shared" si="8"/>
        <v>23</v>
      </c>
    </row>
    <row r="357" spans="1:7" ht="12.75">
      <c r="A357" s="93">
        <v>2</v>
      </c>
      <c r="B357" s="9">
        <f t="shared" si="8"/>
        <v>21</v>
      </c>
      <c r="C357" s="3">
        <f t="shared" si="8"/>
        <v>21</v>
      </c>
      <c r="D357" s="9">
        <f t="shared" si="8"/>
        <v>21</v>
      </c>
      <c r="E357" s="3">
        <f t="shared" si="8"/>
        <v>22</v>
      </c>
      <c r="F357" s="9">
        <f t="shared" si="8"/>
        <v>22</v>
      </c>
      <c r="G357" s="35">
        <f t="shared" si="8"/>
        <v>23</v>
      </c>
    </row>
    <row r="358" spans="1:7" ht="12.75">
      <c r="A358" s="5">
        <v>3</v>
      </c>
      <c r="B358" s="12">
        <f t="shared" si="8"/>
        <v>31</v>
      </c>
      <c r="C358" s="1">
        <f t="shared" si="8"/>
        <v>31</v>
      </c>
      <c r="D358" s="12">
        <f t="shared" si="8"/>
        <v>31</v>
      </c>
      <c r="E358" s="1">
        <f t="shared" si="8"/>
        <v>32</v>
      </c>
      <c r="F358" s="12">
        <f t="shared" si="8"/>
        <v>32</v>
      </c>
      <c r="G358" s="193">
        <f t="shared" si="8"/>
        <v>33</v>
      </c>
    </row>
    <row r="359" spans="6:7" ht="12.75">
      <c r="F359" s="55" t="s">
        <v>430</v>
      </c>
      <c r="G359" s="203">
        <f>COUNT(B353:G358)-1</f>
        <v>35</v>
      </c>
    </row>
    <row r="360" spans="6:7" ht="12.75">
      <c r="F360" s="3"/>
      <c r="G360" s="2"/>
    </row>
    <row r="362" spans="1:7" ht="12.75">
      <c r="A362" s="97"/>
      <c r="B362" s="299" t="s">
        <v>427</v>
      </c>
      <c r="C362" s="299"/>
      <c r="D362" s="299"/>
      <c r="E362" s="299"/>
      <c r="F362" s="299"/>
      <c r="G362" s="300"/>
    </row>
    <row r="363" spans="1:7" ht="13.5" thickBot="1">
      <c r="A363" s="201" t="s">
        <v>428</v>
      </c>
      <c r="B363" s="198">
        <v>1</v>
      </c>
      <c r="C363" s="118">
        <v>1</v>
      </c>
      <c r="D363" s="118">
        <v>1</v>
      </c>
      <c r="E363" s="117">
        <v>2</v>
      </c>
      <c r="F363" s="199">
        <v>2</v>
      </c>
      <c r="G363" s="198">
        <v>3</v>
      </c>
    </row>
    <row r="364" spans="1:7" ht="13.5" thickTop="1">
      <c r="A364" s="9">
        <v>11</v>
      </c>
      <c r="B364" s="35">
        <f>$A364*10+B$363</f>
        <v>111</v>
      </c>
      <c r="C364" s="197">
        <f aca="true" t="shared" si="9" ref="C364:G366">$A364*10+C$363</f>
        <v>111</v>
      </c>
      <c r="D364" s="197">
        <f t="shared" si="9"/>
        <v>111</v>
      </c>
      <c r="E364" s="3">
        <f t="shared" si="9"/>
        <v>112</v>
      </c>
      <c r="F364" s="197">
        <f t="shared" si="9"/>
        <v>112</v>
      </c>
      <c r="G364" s="35">
        <f t="shared" si="9"/>
        <v>113</v>
      </c>
    </row>
    <row r="365" spans="1:7" ht="12.75">
      <c r="A365" s="9">
        <v>12</v>
      </c>
      <c r="B365" s="35">
        <f>$A365*10+B$363</f>
        <v>121</v>
      </c>
      <c r="C365" s="197">
        <f t="shared" si="9"/>
        <v>121</v>
      </c>
      <c r="D365" s="197">
        <f t="shared" si="9"/>
        <v>121</v>
      </c>
      <c r="E365" s="3">
        <f t="shared" si="9"/>
        <v>122</v>
      </c>
      <c r="F365" s="197">
        <f t="shared" si="9"/>
        <v>122</v>
      </c>
      <c r="G365" s="35">
        <f t="shared" si="9"/>
        <v>123</v>
      </c>
    </row>
    <row r="366" spans="1:7" ht="12.75">
      <c r="A366" s="9">
        <v>13</v>
      </c>
      <c r="B366" s="35">
        <f>$A366*10+B$363</f>
        <v>131</v>
      </c>
      <c r="C366" s="197">
        <f t="shared" si="9"/>
        <v>131</v>
      </c>
      <c r="D366" s="197">
        <f t="shared" si="9"/>
        <v>131</v>
      </c>
      <c r="E366" s="3">
        <f t="shared" si="9"/>
        <v>132</v>
      </c>
      <c r="F366" s="197">
        <f t="shared" si="9"/>
        <v>132</v>
      </c>
      <c r="G366" s="194">
        <f t="shared" si="9"/>
        <v>133</v>
      </c>
    </row>
    <row r="367" spans="1:7" ht="12.75">
      <c r="A367" s="9">
        <v>21</v>
      </c>
      <c r="B367" s="35">
        <f aca="true" t="shared" si="10" ref="B367:G370">$A367*10+B$363</f>
        <v>211</v>
      </c>
      <c r="C367" s="197">
        <f t="shared" si="10"/>
        <v>211</v>
      </c>
      <c r="D367" s="197">
        <f t="shared" si="10"/>
        <v>211</v>
      </c>
      <c r="E367" s="3">
        <f t="shared" si="10"/>
        <v>212</v>
      </c>
      <c r="F367" s="197">
        <f t="shared" si="10"/>
        <v>212</v>
      </c>
      <c r="G367" s="35">
        <f t="shared" si="10"/>
        <v>213</v>
      </c>
    </row>
    <row r="368" spans="1:7" ht="12.75">
      <c r="A368" s="9">
        <v>22</v>
      </c>
      <c r="B368" s="35">
        <f t="shared" si="10"/>
        <v>221</v>
      </c>
      <c r="C368" s="197">
        <f t="shared" si="10"/>
        <v>221</v>
      </c>
      <c r="D368" s="197">
        <f t="shared" si="10"/>
        <v>221</v>
      </c>
      <c r="E368" s="200">
        <f t="shared" si="10"/>
        <v>222</v>
      </c>
      <c r="F368" s="197">
        <f t="shared" si="10"/>
        <v>222</v>
      </c>
      <c r="G368" s="35">
        <f t="shared" si="10"/>
        <v>223</v>
      </c>
    </row>
    <row r="369" spans="1:7" ht="12.75">
      <c r="A369" s="9">
        <v>23</v>
      </c>
      <c r="B369" s="35">
        <f t="shared" si="10"/>
        <v>231</v>
      </c>
      <c r="C369" s="197">
        <f t="shared" si="10"/>
        <v>231</v>
      </c>
      <c r="D369" s="197">
        <f t="shared" si="10"/>
        <v>231</v>
      </c>
      <c r="E369" s="3">
        <f t="shared" si="10"/>
        <v>232</v>
      </c>
      <c r="F369" s="197">
        <f t="shared" si="10"/>
        <v>232</v>
      </c>
      <c r="G369" s="194">
        <f t="shared" si="10"/>
        <v>233</v>
      </c>
    </row>
    <row r="370" spans="1:7" ht="12.75">
      <c r="A370" s="9">
        <v>31</v>
      </c>
      <c r="B370" s="35">
        <f t="shared" si="10"/>
        <v>311</v>
      </c>
      <c r="C370" s="197">
        <f t="shared" si="10"/>
        <v>311</v>
      </c>
      <c r="D370" s="197">
        <f t="shared" si="10"/>
        <v>311</v>
      </c>
      <c r="E370" s="3">
        <f t="shared" si="10"/>
        <v>312</v>
      </c>
      <c r="F370" s="197">
        <f t="shared" si="10"/>
        <v>312</v>
      </c>
      <c r="G370" s="194">
        <f t="shared" si="10"/>
        <v>313</v>
      </c>
    </row>
    <row r="371" spans="1:7" ht="12.75">
      <c r="A371" s="9">
        <v>32</v>
      </c>
      <c r="B371" s="35">
        <f aca="true" t="shared" si="11" ref="B371:G371">$A371*10+B$363</f>
        <v>321</v>
      </c>
      <c r="C371" s="197">
        <f t="shared" si="11"/>
        <v>321</v>
      </c>
      <c r="D371" s="197">
        <f t="shared" si="11"/>
        <v>321</v>
      </c>
      <c r="E371" s="3">
        <f t="shared" si="11"/>
        <v>322</v>
      </c>
      <c r="F371" s="197">
        <f t="shared" si="11"/>
        <v>322</v>
      </c>
      <c r="G371" s="194">
        <f t="shared" si="11"/>
        <v>323</v>
      </c>
    </row>
    <row r="372" spans="1:7" ht="12.75">
      <c r="A372" s="9"/>
      <c r="B372" s="35"/>
      <c r="C372" s="9"/>
      <c r="D372" s="9"/>
      <c r="E372" s="3"/>
      <c r="F372" s="197"/>
      <c r="G372" s="35"/>
    </row>
    <row r="373" spans="1:8" ht="12.75">
      <c r="A373" s="12">
        <v>33</v>
      </c>
      <c r="B373" s="193">
        <f aca="true" t="shared" si="12" ref="B373:G373">$A373*10+B$363</f>
        <v>331</v>
      </c>
      <c r="C373" s="196">
        <f t="shared" si="12"/>
        <v>331</v>
      </c>
      <c r="D373" s="196">
        <f t="shared" si="12"/>
        <v>331</v>
      </c>
      <c r="E373" s="195">
        <f t="shared" si="12"/>
        <v>332</v>
      </c>
      <c r="F373" s="196">
        <f t="shared" si="12"/>
        <v>332</v>
      </c>
      <c r="G373" s="193">
        <f t="shared" si="12"/>
        <v>333</v>
      </c>
      <c r="H373" s="2">
        <f>(COUNT(B364:B371,E364:E371)-1)+4</f>
        <v>19</v>
      </c>
    </row>
    <row r="376" spans="1:7" ht="12.75">
      <c r="A376" s="97"/>
      <c r="B376" s="299" t="s">
        <v>427</v>
      </c>
      <c r="C376" s="299"/>
      <c r="D376" s="299"/>
      <c r="E376" s="299"/>
      <c r="F376" s="299"/>
      <c r="G376" s="300"/>
    </row>
    <row r="377" spans="1:7" ht="13.5" thickBot="1">
      <c r="A377" s="201" t="s">
        <v>429</v>
      </c>
      <c r="B377" s="191">
        <v>1</v>
      </c>
      <c r="C377" s="118">
        <v>1</v>
      </c>
      <c r="D377" s="191">
        <v>1</v>
      </c>
      <c r="E377" s="118">
        <v>2</v>
      </c>
      <c r="F377" s="191">
        <v>2</v>
      </c>
      <c r="G377" s="118">
        <v>3</v>
      </c>
    </row>
    <row r="378" spans="1:7" ht="13.5" thickTop="1">
      <c r="A378" s="9">
        <v>111</v>
      </c>
      <c r="B378" s="3">
        <f aca="true" t="shared" si="13" ref="B378:B392">$A378*10+B$377</f>
        <v>1111</v>
      </c>
      <c r="C378" s="9">
        <f aca="true" t="shared" si="14" ref="C378:G391">$A378*10+C$377</f>
        <v>1111</v>
      </c>
      <c r="D378" s="3">
        <f t="shared" si="14"/>
        <v>1111</v>
      </c>
      <c r="E378" s="9">
        <f t="shared" si="14"/>
        <v>1112</v>
      </c>
      <c r="F378" s="3">
        <f t="shared" si="14"/>
        <v>1112</v>
      </c>
      <c r="G378" s="9">
        <f t="shared" si="14"/>
        <v>1113</v>
      </c>
    </row>
    <row r="379" spans="1:7" ht="12.75">
      <c r="A379" s="9">
        <v>112</v>
      </c>
      <c r="B379" s="3">
        <f t="shared" si="13"/>
        <v>1121</v>
      </c>
      <c r="C379" s="9">
        <f t="shared" si="14"/>
        <v>1121</v>
      </c>
      <c r="D379" s="3">
        <f t="shared" si="14"/>
        <v>1121</v>
      </c>
      <c r="E379" s="9">
        <f t="shared" si="14"/>
        <v>1122</v>
      </c>
      <c r="F379" s="3">
        <f t="shared" si="14"/>
        <v>1122</v>
      </c>
      <c r="G379" s="9">
        <f t="shared" si="14"/>
        <v>1123</v>
      </c>
    </row>
    <row r="380" spans="1:7" ht="12.75">
      <c r="A380" s="9">
        <v>113</v>
      </c>
      <c r="B380" s="3">
        <f t="shared" si="13"/>
        <v>1131</v>
      </c>
      <c r="C380" s="9">
        <f t="shared" si="14"/>
        <v>1131</v>
      </c>
      <c r="D380" s="3">
        <f t="shared" si="14"/>
        <v>1131</v>
      </c>
      <c r="E380" s="9">
        <f t="shared" si="14"/>
        <v>1132</v>
      </c>
      <c r="F380" s="3">
        <f t="shared" si="14"/>
        <v>1132</v>
      </c>
      <c r="G380" s="9">
        <f t="shared" si="14"/>
        <v>1133</v>
      </c>
    </row>
    <row r="381" spans="1:7" ht="12.75">
      <c r="A381" s="9">
        <v>121</v>
      </c>
      <c r="B381" s="3">
        <f t="shared" si="13"/>
        <v>1211</v>
      </c>
      <c r="C381" s="9">
        <f t="shared" si="14"/>
        <v>1211</v>
      </c>
      <c r="D381" s="3">
        <f t="shared" si="14"/>
        <v>1211</v>
      </c>
      <c r="E381" s="9">
        <f t="shared" si="14"/>
        <v>1212</v>
      </c>
      <c r="F381" s="3">
        <f t="shared" si="14"/>
        <v>1212</v>
      </c>
      <c r="G381" s="9">
        <f t="shared" si="14"/>
        <v>1213</v>
      </c>
    </row>
    <row r="382" spans="1:7" ht="12.75">
      <c r="A382" s="9">
        <v>122</v>
      </c>
      <c r="B382" s="3">
        <f t="shared" si="13"/>
        <v>1221</v>
      </c>
      <c r="C382" s="9">
        <f t="shared" si="14"/>
        <v>1221</v>
      </c>
      <c r="D382" s="3">
        <f t="shared" si="14"/>
        <v>1221</v>
      </c>
      <c r="E382" s="9">
        <f t="shared" si="14"/>
        <v>1222</v>
      </c>
      <c r="F382" s="3">
        <f t="shared" si="14"/>
        <v>1222</v>
      </c>
      <c r="G382" s="9">
        <f t="shared" si="14"/>
        <v>1223</v>
      </c>
    </row>
    <row r="383" spans="1:7" ht="12.75">
      <c r="A383" s="9">
        <v>123</v>
      </c>
      <c r="B383" s="3">
        <f t="shared" si="13"/>
        <v>1231</v>
      </c>
      <c r="C383" s="9">
        <f t="shared" si="14"/>
        <v>1231</v>
      </c>
      <c r="D383" s="3">
        <f t="shared" si="14"/>
        <v>1231</v>
      </c>
      <c r="E383" s="9">
        <f t="shared" si="14"/>
        <v>1232</v>
      </c>
      <c r="F383" s="3">
        <f t="shared" si="14"/>
        <v>1232</v>
      </c>
      <c r="G383" s="9">
        <f t="shared" si="14"/>
        <v>1233</v>
      </c>
    </row>
    <row r="384" spans="1:7" ht="12.75">
      <c r="A384" s="9">
        <v>131</v>
      </c>
      <c r="B384" s="3">
        <f t="shared" si="13"/>
        <v>1311</v>
      </c>
      <c r="C384" s="9">
        <f t="shared" si="14"/>
        <v>1311</v>
      </c>
      <c r="D384" s="3">
        <f t="shared" si="14"/>
        <v>1311</v>
      </c>
      <c r="E384" s="9">
        <f t="shared" si="14"/>
        <v>1312</v>
      </c>
      <c r="F384" s="3">
        <f t="shared" si="14"/>
        <v>1312</v>
      </c>
      <c r="G384" s="9">
        <f t="shared" si="14"/>
        <v>1313</v>
      </c>
    </row>
    <row r="385" spans="1:7" ht="12.75">
      <c r="A385" s="9">
        <v>132</v>
      </c>
      <c r="B385" s="3">
        <f t="shared" si="13"/>
        <v>1321</v>
      </c>
      <c r="C385" s="9">
        <f t="shared" si="14"/>
        <v>1321</v>
      </c>
      <c r="D385" s="3">
        <f t="shared" si="14"/>
        <v>1321</v>
      </c>
      <c r="E385" s="9">
        <f t="shared" si="14"/>
        <v>1322</v>
      </c>
      <c r="F385" s="3">
        <f t="shared" si="14"/>
        <v>1322</v>
      </c>
      <c r="G385" s="9">
        <f t="shared" si="14"/>
        <v>1323</v>
      </c>
    </row>
    <row r="386" spans="1:7" ht="12.75">
      <c r="A386" s="9">
        <v>211</v>
      </c>
      <c r="B386" s="3">
        <f t="shared" si="13"/>
        <v>2111</v>
      </c>
      <c r="C386" s="9">
        <f t="shared" si="14"/>
        <v>2111</v>
      </c>
      <c r="D386" s="3">
        <f t="shared" si="14"/>
        <v>2111</v>
      </c>
      <c r="E386" s="9">
        <f t="shared" si="14"/>
        <v>2112</v>
      </c>
      <c r="F386" s="3">
        <f t="shared" si="14"/>
        <v>2112</v>
      </c>
      <c r="G386" s="9">
        <f t="shared" si="14"/>
        <v>2113</v>
      </c>
    </row>
    <row r="387" spans="1:7" ht="12.75">
      <c r="A387" s="9">
        <v>212</v>
      </c>
      <c r="B387" s="3">
        <f t="shared" si="13"/>
        <v>2121</v>
      </c>
      <c r="C387" s="9">
        <f t="shared" si="14"/>
        <v>2121</v>
      </c>
      <c r="D387" s="3">
        <f t="shared" si="14"/>
        <v>2121</v>
      </c>
      <c r="E387" s="9">
        <f t="shared" si="14"/>
        <v>2122</v>
      </c>
      <c r="F387" s="3">
        <f t="shared" si="14"/>
        <v>2122</v>
      </c>
      <c r="G387" s="9">
        <f t="shared" si="14"/>
        <v>2123</v>
      </c>
    </row>
    <row r="388" spans="1:7" ht="12.75">
      <c r="A388" s="9">
        <v>213</v>
      </c>
      <c r="B388" s="3">
        <f t="shared" si="13"/>
        <v>2131</v>
      </c>
      <c r="C388" s="9">
        <f t="shared" si="14"/>
        <v>2131</v>
      </c>
      <c r="D388" s="3">
        <f t="shared" si="14"/>
        <v>2131</v>
      </c>
      <c r="E388" s="9">
        <f t="shared" si="14"/>
        <v>2132</v>
      </c>
      <c r="F388" s="3">
        <f t="shared" si="14"/>
        <v>2132</v>
      </c>
      <c r="G388" s="9">
        <f t="shared" si="14"/>
        <v>2133</v>
      </c>
    </row>
    <row r="389" spans="1:7" ht="12.75">
      <c r="A389" s="9">
        <v>221</v>
      </c>
      <c r="B389" s="3">
        <f t="shared" si="13"/>
        <v>2211</v>
      </c>
      <c r="C389" s="9">
        <f t="shared" si="14"/>
        <v>2211</v>
      </c>
      <c r="D389" s="3">
        <f t="shared" si="14"/>
        <v>2211</v>
      </c>
      <c r="E389" s="9">
        <f t="shared" si="14"/>
        <v>2212</v>
      </c>
      <c r="F389" s="3">
        <f t="shared" si="14"/>
        <v>2212</v>
      </c>
      <c r="G389" s="9">
        <f t="shared" si="14"/>
        <v>2213</v>
      </c>
    </row>
    <row r="390" spans="1:7" ht="12.75">
      <c r="A390" s="9">
        <v>223</v>
      </c>
      <c r="B390" s="3">
        <f t="shared" si="13"/>
        <v>2231</v>
      </c>
      <c r="C390" s="9">
        <f t="shared" si="14"/>
        <v>2231</v>
      </c>
      <c r="D390" s="3">
        <f t="shared" si="14"/>
        <v>2231</v>
      </c>
      <c r="E390" s="9">
        <f t="shared" si="14"/>
        <v>2232</v>
      </c>
      <c r="F390" s="3">
        <f t="shared" si="14"/>
        <v>2232</v>
      </c>
      <c r="G390" s="9">
        <f t="shared" si="14"/>
        <v>2233</v>
      </c>
    </row>
    <row r="391" spans="1:7" ht="12.75">
      <c r="A391" s="9">
        <v>231</v>
      </c>
      <c r="B391" s="3">
        <f t="shared" si="13"/>
        <v>2311</v>
      </c>
      <c r="C391" s="9">
        <f t="shared" si="14"/>
        <v>2311</v>
      </c>
      <c r="D391" s="3">
        <f t="shared" si="14"/>
        <v>2311</v>
      </c>
      <c r="E391" s="9">
        <f t="shared" si="14"/>
        <v>2312</v>
      </c>
      <c r="F391" s="3">
        <f t="shared" si="14"/>
        <v>2312</v>
      </c>
      <c r="G391" s="9">
        <f t="shared" si="14"/>
        <v>2313</v>
      </c>
    </row>
    <row r="392" spans="1:7" ht="12.75">
      <c r="A392" s="9">
        <v>232</v>
      </c>
      <c r="B392" s="3">
        <f t="shared" si="13"/>
        <v>2321</v>
      </c>
      <c r="C392" s="9">
        <f>$A392*10+C$377</f>
        <v>2321</v>
      </c>
      <c r="D392" s="3">
        <f>$A392*10+D$377</f>
        <v>2321</v>
      </c>
      <c r="E392" s="9">
        <f>$A392*10+E$377</f>
        <v>2322</v>
      </c>
      <c r="F392" s="3">
        <f>$A392*10+F$377</f>
        <v>2322</v>
      </c>
      <c r="G392" s="9">
        <f>$A392*10+G$377</f>
        <v>2323</v>
      </c>
    </row>
    <row r="393" spans="1:7" ht="12.75">
      <c r="A393" s="9">
        <v>311</v>
      </c>
      <c r="B393" s="3">
        <f aca="true" t="shared" si="15" ref="B393:G396">$A393*10+B$377</f>
        <v>3111</v>
      </c>
      <c r="C393" s="9">
        <f t="shared" si="15"/>
        <v>3111</v>
      </c>
      <c r="D393" s="3">
        <f t="shared" si="15"/>
        <v>3111</v>
      </c>
      <c r="E393" s="9">
        <f t="shared" si="15"/>
        <v>3112</v>
      </c>
      <c r="F393" s="3">
        <f t="shared" si="15"/>
        <v>3112</v>
      </c>
      <c r="G393" s="9">
        <f t="shared" si="15"/>
        <v>3113</v>
      </c>
    </row>
    <row r="394" spans="1:7" ht="12.75">
      <c r="A394" s="9">
        <v>312</v>
      </c>
      <c r="B394" s="3">
        <f t="shared" si="15"/>
        <v>3121</v>
      </c>
      <c r="C394" s="9">
        <f t="shared" si="15"/>
        <v>3121</v>
      </c>
      <c r="D394" s="3">
        <f t="shared" si="15"/>
        <v>3121</v>
      </c>
      <c r="E394" s="9">
        <f t="shared" si="15"/>
        <v>3122</v>
      </c>
      <c r="F394" s="3">
        <f t="shared" si="15"/>
        <v>3122</v>
      </c>
      <c r="G394" s="9">
        <f t="shared" si="15"/>
        <v>3123</v>
      </c>
    </row>
    <row r="395" spans="1:7" ht="12.75">
      <c r="A395" s="9">
        <v>321</v>
      </c>
      <c r="B395" s="3">
        <f t="shared" si="15"/>
        <v>3211</v>
      </c>
      <c r="C395" s="9">
        <f t="shared" si="15"/>
        <v>3211</v>
      </c>
      <c r="D395" s="3">
        <f t="shared" si="15"/>
        <v>3211</v>
      </c>
      <c r="E395" s="9">
        <f t="shared" si="15"/>
        <v>3212</v>
      </c>
      <c r="F395" s="3">
        <f t="shared" si="15"/>
        <v>3212</v>
      </c>
      <c r="G395" s="9">
        <f t="shared" si="15"/>
        <v>3213</v>
      </c>
    </row>
    <row r="396" spans="1:7" ht="12.75">
      <c r="A396" s="12">
        <v>322</v>
      </c>
      <c r="B396" s="1">
        <f t="shared" si="15"/>
        <v>3221</v>
      </c>
      <c r="C396" s="12">
        <f t="shared" si="15"/>
        <v>3221</v>
      </c>
      <c r="D396" s="1">
        <f t="shared" si="15"/>
        <v>3221</v>
      </c>
      <c r="E396" s="12">
        <f t="shared" si="15"/>
        <v>3222</v>
      </c>
      <c r="F396" s="1">
        <f t="shared" si="15"/>
        <v>3222</v>
      </c>
      <c r="G396" s="12">
        <f t="shared" si="15"/>
        <v>3223</v>
      </c>
    </row>
    <row r="397" ht="12.75">
      <c r="A397">
        <f>COUNT(A378:A396)</f>
        <v>19</v>
      </c>
    </row>
    <row r="400" spans="1:7" ht="12.75">
      <c r="A400" s="96"/>
      <c r="B400" s="298" t="s">
        <v>427</v>
      </c>
      <c r="C400" s="299"/>
      <c r="D400" s="299"/>
      <c r="E400" s="299"/>
      <c r="F400" s="299"/>
      <c r="G400" s="300"/>
    </row>
    <row r="401" spans="1:7" ht="13.5" thickBot="1">
      <c r="A401" s="204" t="s">
        <v>431</v>
      </c>
      <c r="B401" s="118">
        <v>1</v>
      </c>
      <c r="C401" s="191">
        <v>1</v>
      </c>
      <c r="D401" s="118">
        <v>1</v>
      </c>
      <c r="E401" s="191">
        <v>2</v>
      </c>
      <c r="F401" s="118">
        <v>2</v>
      </c>
      <c r="G401" s="192">
        <v>3</v>
      </c>
    </row>
    <row r="402" spans="1:7" ht="13.5" thickTop="1">
      <c r="A402" s="93">
        <v>1112</v>
      </c>
      <c r="B402" s="9">
        <f aca="true" t="shared" si="16" ref="B402:B418">$A402*10+B$401</f>
        <v>11121</v>
      </c>
      <c r="C402" s="3">
        <f aca="true" t="shared" si="17" ref="C402:G417">$A402*10+C$401</f>
        <v>11121</v>
      </c>
      <c r="D402" s="9">
        <f t="shared" si="17"/>
        <v>11121</v>
      </c>
      <c r="E402" s="3">
        <f t="shared" si="17"/>
        <v>11122</v>
      </c>
      <c r="F402" s="9">
        <f t="shared" si="17"/>
        <v>11122</v>
      </c>
      <c r="G402" s="35">
        <f t="shared" si="17"/>
        <v>11123</v>
      </c>
    </row>
    <row r="403" spans="1:7" ht="12.75">
      <c r="A403" s="93">
        <v>1113</v>
      </c>
      <c r="B403" s="9">
        <f t="shared" si="16"/>
        <v>11131</v>
      </c>
      <c r="C403" s="3">
        <f t="shared" si="17"/>
        <v>11131</v>
      </c>
      <c r="D403" s="9">
        <f t="shared" si="17"/>
        <v>11131</v>
      </c>
      <c r="E403" s="3">
        <f t="shared" si="17"/>
        <v>11132</v>
      </c>
      <c r="F403" s="9">
        <f t="shared" si="17"/>
        <v>11132</v>
      </c>
      <c r="G403" s="35">
        <f t="shared" si="17"/>
        <v>11133</v>
      </c>
    </row>
    <row r="404" spans="1:7" ht="12.75">
      <c r="A404" s="93">
        <v>1121</v>
      </c>
      <c r="B404" s="9">
        <f t="shared" si="16"/>
        <v>11211</v>
      </c>
      <c r="C404" s="3">
        <f t="shared" si="17"/>
        <v>11211</v>
      </c>
      <c r="D404" s="9">
        <f t="shared" si="17"/>
        <v>11211</v>
      </c>
      <c r="E404" s="3">
        <f t="shared" si="17"/>
        <v>11212</v>
      </c>
      <c r="F404" s="9">
        <f t="shared" si="17"/>
        <v>11212</v>
      </c>
      <c r="G404" s="35">
        <f t="shared" si="17"/>
        <v>11213</v>
      </c>
    </row>
    <row r="405" spans="1:7" ht="12.75">
      <c r="A405" s="93">
        <v>1122</v>
      </c>
      <c r="B405" s="9">
        <f t="shared" si="16"/>
        <v>11221</v>
      </c>
      <c r="C405" s="3">
        <f t="shared" si="17"/>
        <v>11221</v>
      </c>
      <c r="D405" s="9">
        <f t="shared" si="17"/>
        <v>11221</v>
      </c>
      <c r="E405" s="3">
        <f t="shared" si="17"/>
        <v>11222</v>
      </c>
      <c r="F405" s="9">
        <f t="shared" si="17"/>
        <v>11222</v>
      </c>
      <c r="G405" s="35">
        <f t="shared" si="17"/>
        <v>11223</v>
      </c>
    </row>
    <row r="406" spans="1:7" ht="12.75">
      <c r="A406" s="93">
        <v>1123</v>
      </c>
      <c r="B406" s="9">
        <f t="shared" si="16"/>
        <v>11231</v>
      </c>
      <c r="C406" s="3">
        <f t="shared" si="17"/>
        <v>11231</v>
      </c>
      <c r="D406" s="9">
        <f t="shared" si="17"/>
        <v>11231</v>
      </c>
      <c r="E406" s="3">
        <f t="shared" si="17"/>
        <v>11232</v>
      </c>
      <c r="F406" s="9">
        <f t="shared" si="17"/>
        <v>11232</v>
      </c>
      <c r="G406" s="35">
        <f t="shared" si="17"/>
        <v>11233</v>
      </c>
    </row>
    <row r="407" spans="1:7" ht="12.75">
      <c r="A407" s="93">
        <v>1131</v>
      </c>
      <c r="B407" s="9">
        <f t="shared" si="16"/>
        <v>11311</v>
      </c>
      <c r="C407" s="3">
        <f t="shared" si="17"/>
        <v>11311</v>
      </c>
      <c r="D407" s="9">
        <f t="shared" si="17"/>
        <v>11311</v>
      </c>
      <c r="E407" s="3">
        <f t="shared" si="17"/>
        <v>11312</v>
      </c>
      <c r="F407" s="9">
        <f t="shared" si="17"/>
        <v>11312</v>
      </c>
      <c r="G407" s="35">
        <f t="shared" si="17"/>
        <v>11313</v>
      </c>
    </row>
    <row r="408" spans="1:7" ht="12.75">
      <c r="A408" s="93">
        <v>1132</v>
      </c>
      <c r="B408" s="9">
        <f t="shared" si="16"/>
        <v>11321</v>
      </c>
      <c r="C408" s="3">
        <f t="shared" si="17"/>
        <v>11321</v>
      </c>
      <c r="D408" s="9">
        <f t="shared" si="17"/>
        <v>11321</v>
      </c>
      <c r="E408" s="3">
        <f t="shared" si="17"/>
        <v>11322</v>
      </c>
      <c r="F408" s="9">
        <f t="shared" si="17"/>
        <v>11322</v>
      </c>
      <c r="G408" s="35">
        <f t="shared" si="17"/>
        <v>11323</v>
      </c>
    </row>
    <row r="409" spans="1:7" ht="12.75">
      <c r="A409" s="93">
        <v>1211</v>
      </c>
      <c r="B409" s="9">
        <f t="shared" si="16"/>
        <v>12111</v>
      </c>
      <c r="C409" s="3">
        <f t="shared" si="17"/>
        <v>12111</v>
      </c>
      <c r="D409" s="9">
        <f t="shared" si="17"/>
        <v>12111</v>
      </c>
      <c r="E409" s="3">
        <f t="shared" si="17"/>
        <v>12112</v>
      </c>
      <c r="F409" s="9">
        <f t="shared" si="17"/>
        <v>12112</v>
      </c>
      <c r="G409" s="35">
        <f t="shared" si="17"/>
        <v>12113</v>
      </c>
    </row>
    <row r="410" spans="1:7" ht="12.75">
      <c r="A410" s="93">
        <v>1212</v>
      </c>
      <c r="B410" s="9">
        <f t="shared" si="16"/>
        <v>12121</v>
      </c>
      <c r="C410" s="3">
        <f t="shared" si="17"/>
        <v>12121</v>
      </c>
      <c r="D410" s="9">
        <f t="shared" si="17"/>
        <v>12121</v>
      </c>
      <c r="E410" s="3">
        <f t="shared" si="17"/>
        <v>12122</v>
      </c>
      <c r="F410" s="9">
        <f t="shared" si="17"/>
        <v>12122</v>
      </c>
      <c r="G410" s="35">
        <f t="shared" si="17"/>
        <v>12123</v>
      </c>
    </row>
    <row r="411" spans="1:7" ht="12.75">
      <c r="A411" s="93">
        <v>1213</v>
      </c>
      <c r="B411" s="9">
        <f t="shared" si="16"/>
        <v>12131</v>
      </c>
      <c r="C411" s="3">
        <f t="shared" si="17"/>
        <v>12131</v>
      </c>
      <c r="D411" s="9">
        <f t="shared" si="17"/>
        <v>12131</v>
      </c>
      <c r="E411" s="3">
        <f t="shared" si="17"/>
        <v>12132</v>
      </c>
      <c r="F411" s="9">
        <f t="shared" si="17"/>
        <v>12132</v>
      </c>
      <c r="G411" s="35">
        <f t="shared" si="17"/>
        <v>12133</v>
      </c>
    </row>
    <row r="412" spans="1:7" ht="12.75">
      <c r="A412" s="93">
        <v>1221</v>
      </c>
      <c r="B412" s="9">
        <f t="shared" si="16"/>
        <v>12211</v>
      </c>
      <c r="C412" s="3">
        <f t="shared" si="17"/>
        <v>12211</v>
      </c>
      <c r="D412" s="9">
        <f t="shared" si="17"/>
        <v>12211</v>
      </c>
      <c r="E412" s="3">
        <f t="shared" si="17"/>
        <v>12212</v>
      </c>
      <c r="F412" s="9">
        <f t="shared" si="17"/>
        <v>12212</v>
      </c>
      <c r="G412" s="35">
        <f t="shared" si="17"/>
        <v>12213</v>
      </c>
    </row>
    <row r="413" spans="1:7" ht="12.75">
      <c r="A413" s="93">
        <v>1223</v>
      </c>
      <c r="B413" s="9">
        <f t="shared" si="16"/>
        <v>12231</v>
      </c>
      <c r="C413" s="3">
        <f t="shared" si="17"/>
        <v>12231</v>
      </c>
      <c r="D413" s="9">
        <f t="shared" si="17"/>
        <v>12231</v>
      </c>
      <c r="E413" s="3">
        <f t="shared" si="17"/>
        <v>12232</v>
      </c>
      <c r="F413" s="9">
        <f t="shared" si="17"/>
        <v>12232</v>
      </c>
      <c r="G413" s="35">
        <f t="shared" si="17"/>
        <v>12233</v>
      </c>
    </row>
    <row r="414" spans="1:7" ht="12.75">
      <c r="A414" s="93">
        <v>1231</v>
      </c>
      <c r="B414" s="9">
        <f t="shared" si="16"/>
        <v>12311</v>
      </c>
      <c r="C414" s="3">
        <f t="shared" si="17"/>
        <v>12311</v>
      </c>
      <c r="D414" s="9">
        <f t="shared" si="17"/>
        <v>12311</v>
      </c>
      <c r="E414" s="3">
        <f t="shared" si="17"/>
        <v>12312</v>
      </c>
      <c r="F414" s="9">
        <f t="shared" si="17"/>
        <v>12312</v>
      </c>
      <c r="G414" s="35">
        <f t="shared" si="17"/>
        <v>12313</v>
      </c>
    </row>
    <row r="415" spans="1:7" ht="12.75">
      <c r="A415" s="93">
        <v>1232</v>
      </c>
      <c r="B415" s="9">
        <f t="shared" si="16"/>
        <v>12321</v>
      </c>
      <c r="C415" s="3">
        <f t="shared" si="17"/>
        <v>12321</v>
      </c>
      <c r="D415" s="9">
        <f t="shared" si="17"/>
        <v>12321</v>
      </c>
      <c r="E415" s="3">
        <f t="shared" si="17"/>
        <v>12322</v>
      </c>
      <c r="F415" s="9">
        <f t="shared" si="17"/>
        <v>12322</v>
      </c>
      <c r="G415" s="35">
        <f t="shared" si="17"/>
        <v>12323</v>
      </c>
    </row>
    <row r="416" spans="1:7" ht="12.75">
      <c r="A416" s="93">
        <v>1311</v>
      </c>
      <c r="B416" s="9">
        <f t="shared" si="16"/>
        <v>13111</v>
      </c>
      <c r="C416" s="3">
        <f t="shared" si="17"/>
        <v>13111</v>
      </c>
      <c r="D416" s="9">
        <f t="shared" si="17"/>
        <v>13111</v>
      </c>
      <c r="E416" s="3">
        <f t="shared" si="17"/>
        <v>13112</v>
      </c>
      <c r="F416" s="9">
        <f t="shared" si="17"/>
        <v>13112</v>
      </c>
      <c r="G416" s="35">
        <f t="shared" si="17"/>
        <v>13113</v>
      </c>
    </row>
    <row r="417" spans="1:7" ht="12.75">
      <c r="A417" s="93">
        <v>1312</v>
      </c>
      <c r="B417" s="9">
        <f t="shared" si="16"/>
        <v>13121</v>
      </c>
      <c r="C417" s="3">
        <f t="shared" si="17"/>
        <v>13121</v>
      </c>
      <c r="D417" s="9">
        <f t="shared" si="17"/>
        <v>13121</v>
      </c>
      <c r="E417" s="3">
        <f t="shared" si="17"/>
        <v>13122</v>
      </c>
      <c r="F417" s="9">
        <f t="shared" si="17"/>
        <v>13122</v>
      </c>
      <c r="G417" s="35">
        <f t="shared" si="17"/>
        <v>13123</v>
      </c>
    </row>
    <row r="418" spans="1:7" ht="12.75">
      <c r="A418" s="93">
        <v>1321</v>
      </c>
      <c r="B418" s="9">
        <f t="shared" si="16"/>
        <v>13211</v>
      </c>
      <c r="C418" s="3">
        <f>$A418*10+C$401</f>
        <v>13211</v>
      </c>
      <c r="D418" s="9">
        <f>$A418*10+D$401</f>
        <v>13211</v>
      </c>
      <c r="E418" s="3">
        <f>$A418*10+E$401</f>
        <v>13212</v>
      </c>
      <c r="F418" s="9">
        <f>$A418*10+F$401</f>
        <v>13212</v>
      </c>
      <c r="G418" s="35">
        <f>$A418*10+G$401</f>
        <v>13213</v>
      </c>
    </row>
    <row r="419" spans="1:7" ht="12.75">
      <c r="A419" s="93">
        <v>1322</v>
      </c>
      <c r="B419" s="9">
        <f aca="true" t="shared" si="18" ref="B419:G434">$A419*10+B$401</f>
        <v>13221</v>
      </c>
      <c r="C419" s="3">
        <f t="shared" si="18"/>
        <v>13221</v>
      </c>
      <c r="D419" s="9">
        <f t="shared" si="18"/>
        <v>13221</v>
      </c>
      <c r="E419" s="3">
        <f t="shared" si="18"/>
        <v>13222</v>
      </c>
      <c r="F419" s="9">
        <f t="shared" si="18"/>
        <v>13222</v>
      </c>
      <c r="G419" s="35">
        <f t="shared" si="18"/>
        <v>13223</v>
      </c>
    </row>
    <row r="420" spans="1:7" ht="12.75">
      <c r="A420" s="93">
        <v>2111</v>
      </c>
      <c r="B420" s="9">
        <f t="shared" si="18"/>
        <v>21111</v>
      </c>
      <c r="C420" s="3">
        <f t="shared" si="18"/>
        <v>21111</v>
      </c>
      <c r="D420" s="9">
        <f t="shared" si="18"/>
        <v>21111</v>
      </c>
      <c r="E420" s="3">
        <f t="shared" si="18"/>
        <v>21112</v>
      </c>
      <c r="F420" s="9">
        <f t="shared" si="18"/>
        <v>21112</v>
      </c>
      <c r="G420" s="35">
        <f t="shared" si="18"/>
        <v>21113</v>
      </c>
    </row>
    <row r="421" spans="1:7" ht="12.75">
      <c r="A421" s="93">
        <v>2112</v>
      </c>
      <c r="B421" s="9">
        <f t="shared" si="18"/>
        <v>21121</v>
      </c>
      <c r="C421" s="3">
        <f t="shared" si="18"/>
        <v>21121</v>
      </c>
      <c r="D421" s="9">
        <f t="shared" si="18"/>
        <v>21121</v>
      </c>
      <c r="E421" s="3">
        <f t="shared" si="18"/>
        <v>21122</v>
      </c>
      <c r="F421" s="9">
        <f t="shared" si="18"/>
        <v>21122</v>
      </c>
      <c r="G421" s="35">
        <f t="shared" si="18"/>
        <v>21123</v>
      </c>
    </row>
    <row r="422" spans="1:7" ht="12.75">
      <c r="A422" s="93">
        <v>2113</v>
      </c>
      <c r="B422" s="9">
        <f t="shared" si="18"/>
        <v>21131</v>
      </c>
      <c r="C422" s="3">
        <f t="shared" si="18"/>
        <v>21131</v>
      </c>
      <c r="D422" s="9">
        <f t="shared" si="18"/>
        <v>21131</v>
      </c>
      <c r="E422" s="3">
        <f t="shared" si="18"/>
        <v>21132</v>
      </c>
      <c r="F422" s="9">
        <f t="shared" si="18"/>
        <v>21132</v>
      </c>
      <c r="G422" s="35">
        <f t="shared" si="18"/>
        <v>21133</v>
      </c>
    </row>
    <row r="423" spans="1:7" ht="12.75">
      <c r="A423" s="93">
        <v>2121</v>
      </c>
      <c r="B423" s="9">
        <f t="shared" si="18"/>
        <v>21211</v>
      </c>
      <c r="C423" s="3">
        <f t="shared" si="18"/>
        <v>21211</v>
      </c>
      <c r="D423" s="9">
        <f t="shared" si="18"/>
        <v>21211</v>
      </c>
      <c r="E423" s="3">
        <f t="shared" si="18"/>
        <v>21212</v>
      </c>
      <c r="F423" s="9">
        <f t="shared" si="18"/>
        <v>21212</v>
      </c>
      <c r="G423" s="35">
        <f t="shared" si="18"/>
        <v>21213</v>
      </c>
    </row>
    <row r="424" spans="1:7" ht="12.75">
      <c r="A424" s="93">
        <v>2123</v>
      </c>
      <c r="B424" s="9">
        <f t="shared" si="18"/>
        <v>21231</v>
      </c>
      <c r="C424" s="3">
        <f t="shared" si="18"/>
        <v>21231</v>
      </c>
      <c r="D424" s="9">
        <f t="shared" si="18"/>
        <v>21231</v>
      </c>
      <c r="E424" s="3">
        <f t="shared" si="18"/>
        <v>21232</v>
      </c>
      <c r="F424" s="9">
        <f t="shared" si="18"/>
        <v>21232</v>
      </c>
      <c r="G424" s="35">
        <f t="shared" si="18"/>
        <v>21233</v>
      </c>
    </row>
    <row r="425" spans="1:7" ht="12.75">
      <c r="A425" s="93">
        <v>2131</v>
      </c>
      <c r="B425" s="9">
        <f t="shared" si="18"/>
        <v>21311</v>
      </c>
      <c r="C425" s="3">
        <f t="shared" si="18"/>
        <v>21311</v>
      </c>
      <c r="D425" s="9">
        <f t="shared" si="18"/>
        <v>21311</v>
      </c>
      <c r="E425" s="3">
        <f t="shared" si="18"/>
        <v>21312</v>
      </c>
      <c r="F425" s="9">
        <f t="shared" si="18"/>
        <v>21312</v>
      </c>
      <c r="G425" s="35">
        <f t="shared" si="18"/>
        <v>21313</v>
      </c>
    </row>
    <row r="426" spans="1:7" ht="12.75">
      <c r="A426" s="93">
        <v>2132</v>
      </c>
      <c r="B426" s="9">
        <f t="shared" si="18"/>
        <v>21321</v>
      </c>
      <c r="C426" s="3">
        <f t="shared" si="18"/>
        <v>21321</v>
      </c>
      <c r="D426" s="9">
        <f t="shared" si="18"/>
        <v>21321</v>
      </c>
      <c r="E426" s="3">
        <f t="shared" si="18"/>
        <v>21322</v>
      </c>
      <c r="F426" s="9">
        <f t="shared" si="18"/>
        <v>21322</v>
      </c>
      <c r="G426" s="35">
        <f t="shared" si="18"/>
        <v>21323</v>
      </c>
    </row>
    <row r="427" spans="1:7" ht="12.75">
      <c r="A427" s="93">
        <v>2211</v>
      </c>
      <c r="B427" s="9">
        <f t="shared" si="18"/>
        <v>22111</v>
      </c>
      <c r="C427" s="3">
        <f t="shared" si="18"/>
        <v>22111</v>
      </c>
      <c r="D427" s="9">
        <f t="shared" si="18"/>
        <v>22111</v>
      </c>
      <c r="E427" s="3">
        <f t="shared" si="18"/>
        <v>22112</v>
      </c>
      <c r="F427" s="9">
        <f t="shared" si="18"/>
        <v>22112</v>
      </c>
      <c r="G427" s="35">
        <f t="shared" si="18"/>
        <v>22113</v>
      </c>
    </row>
    <row r="428" spans="1:7" ht="12.75">
      <c r="A428" s="93">
        <v>2213</v>
      </c>
      <c r="B428" s="9">
        <f t="shared" si="18"/>
        <v>22131</v>
      </c>
      <c r="C428" s="3">
        <f t="shared" si="18"/>
        <v>22131</v>
      </c>
      <c r="D428" s="9">
        <f t="shared" si="18"/>
        <v>22131</v>
      </c>
      <c r="E428" s="3">
        <f t="shared" si="18"/>
        <v>22132</v>
      </c>
      <c r="F428" s="9">
        <f t="shared" si="18"/>
        <v>22132</v>
      </c>
      <c r="G428" s="35">
        <f t="shared" si="18"/>
        <v>22133</v>
      </c>
    </row>
    <row r="429" spans="1:7" ht="12.75">
      <c r="A429" s="93">
        <v>2231</v>
      </c>
      <c r="B429" s="9">
        <f t="shared" si="18"/>
        <v>22311</v>
      </c>
      <c r="C429" s="3">
        <f t="shared" si="18"/>
        <v>22311</v>
      </c>
      <c r="D429" s="9">
        <f t="shared" si="18"/>
        <v>22311</v>
      </c>
      <c r="E429" s="3">
        <f t="shared" si="18"/>
        <v>22312</v>
      </c>
      <c r="F429" s="9">
        <f t="shared" si="18"/>
        <v>22312</v>
      </c>
      <c r="G429" s="35">
        <f t="shared" si="18"/>
        <v>22313</v>
      </c>
    </row>
    <row r="430" spans="1:7" ht="12.75">
      <c r="A430" s="93">
        <v>2311</v>
      </c>
      <c r="B430" s="9">
        <f t="shared" si="18"/>
        <v>23111</v>
      </c>
      <c r="C430" s="3">
        <f t="shared" si="18"/>
        <v>23111</v>
      </c>
      <c r="D430" s="9">
        <f t="shared" si="18"/>
        <v>23111</v>
      </c>
      <c r="E430" s="3">
        <f t="shared" si="18"/>
        <v>23112</v>
      </c>
      <c r="F430" s="9">
        <f t="shared" si="18"/>
        <v>23112</v>
      </c>
      <c r="G430" s="35">
        <f t="shared" si="18"/>
        <v>23113</v>
      </c>
    </row>
    <row r="431" spans="1:7" ht="12.75">
      <c r="A431" s="93">
        <v>2312</v>
      </c>
      <c r="B431" s="9">
        <f t="shared" si="18"/>
        <v>23121</v>
      </c>
      <c r="C431" s="3">
        <f t="shared" si="18"/>
        <v>23121</v>
      </c>
      <c r="D431" s="9">
        <f t="shared" si="18"/>
        <v>23121</v>
      </c>
      <c r="E431" s="3">
        <f t="shared" si="18"/>
        <v>23122</v>
      </c>
      <c r="F431" s="9">
        <f t="shared" si="18"/>
        <v>23122</v>
      </c>
      <c r="G431" s="35">
        <f t="shared" si="18"/>
        <v>23123</v>
      </c>
    </row>
    <row r="432" spans="1:7" ht="12.75">
      <c r="A432" s="93">
        <v>2313</v>
      </c>
      <c r="B432" s="9">
        <f t="shared" si="18"/>
        <v>23131</v>
      </c>
      <c r="C432" s="3">
        <f t="shared" si="18"/>
        <v>23131</v>
      </c>
      <c r="D432" s="9">
        <f t="shared" si="18"/>
        <v>23131</v>
      </c>
      <c r="E432" s="3">
        <f t="shared" si="18"/>
        <v>23132</v>
      </c>
      <c r="F432" s="9">
        <f t="shared" si="18"/>
        <v>23132</v>
      </c>
      <c r="G432" s="35">
        <f t="shared" si="18"/>
        <v>23133</v>
      </c>
    </row>
    <row r="433" spans="1:7" ht="12.75">
      <c r="A433" s="93">
        <v>2321</v>
      </c>
      <c r="B433" s="9">
        <f t="shared" si="18"/>
        <v>23211</v>
      </c>
      <c r="C433" s="3">
        <f t="shared" si="18"/>
        <v>23211</v>
      </c>
      <c r="D433" s="9">
        <f t="shared" si="18"/>
        <v>23211</v>
      </c>
      <c r="E433" s="3">
        <f t="shared" si="18"/>
        <v>23212</v>
      </c>
      <c r="F433" s="9">
        <f t="shared" si="18"/>
        <v>23212</v>
      </c>
      <c r="G433" s="35">
        <f t="shared" si="18"/>
        <v>23213</v>
      </c>
    </row>
    <row r="434" spans="1:7" ht="12.75">
      <c r="A434" s="93">
        <v>3111</v>
      </c>
      <c r="B434" s="9">
        <f t="shared" si="18"/>
        <v>31111</v>
      </c>
      <c r="C434" s="3">
        <f t="shared" si="18"/>
        <v>31111</v>
      </c>
      <c r="D434" s="9">
        <f t="shared" si="18"/>
        <v>31111</v>
      </c>
      <c r="E434" s="3">
        <f t="shared" si="18"/>
        <v>31112</v>
      </c>
      <c r="F434" s="9">
        <f t="shared" si="18"/>
        <v>31112</v>
      </c>
      <c r="G434" s="35">
        <f t="shared" si="18"/>
        <v>31113</v>
      </c>
    </row>
    <row r="435" spans="1:7" ht="12.75">
      <c r="A435" s="93">
        <v>3112</v>
      </c>
      <c r="B435" s="9">
        <f aca="true" t="shared" si="19" ref="B435:G441">$A435*10+B$401</f>
        <v>31121</v>
      </c>
      <c r="C435" s="3">
        <f t="shared" si="19"/>
        <v>31121</v>
      </c>
      <c r="D435" s="9">
        <f t="shared" si="19"/>
        <v>31121</v>
      </c>
      <c r="E435" s="3">
        <f t="shared" si="19"/>
        <v>31122</v>
      </c>
      <c r="F435" s="9">
        <f t="shared" si="19"/>
        <v>31122</v>
      </c>
      <c r="G435" s="35">
        <f t="shared" si="19"/>
        <v>31123</v>
      </c>
    </row>
    <row r="436" spans="1:7" ht="12.75">
      <c r="A436" s="93">
        <v>3121</v>
      </c>
      <c r="B436" s="9">
        <f t="shared" si="19"/>
        <v>31211</v>
      </c>
      <c r="C436" s="3">
        <f t="shared" si="19"/>
        <v>31211</v>
      </c>
      <c r="D436" s="9">
        <f t="shared" si="19"/>
        <v>31211</v>
      </c>
      <c r="E436" s="3">
        <f t="shared" si="19"/>
        <v>31212</v>
      </c>
      <c r="F436" s="9">
        <f t="shared" si="19"/>
        <v>31212</v>
      </c>
      <c r="G436" s="35">
        <f t="shared" si="19"/>
        <v>31213</v>
      </c>
    </row>
    <row r="437" spans="1:7" ht="12.75">
      <c r="A437" s="93">
        <v>3122</v>
      </c>
      <c r="B437" s="9">
        <f t="shared" si="19"/>
        <v>31221</v>
      </c>
      <c r="C437" s="3">
        <f t="shared" si="19"/>
        <v>31221</v>
      </c>
      <c r="D437" s="9">
        <f t="shared" si="19"/>
        <v>31221</v>
      </c>
      <c r="E437" s="3">
        <f t="shared" si="19"/>
        <v>31222</v>
      </c>
      <c r="F437" s="9">
        <f t="shared" si="19"/>
        <v>31222</v>
      </c>
      <c r="G437" s="35">
        <f t="shared" si="19"/>
        <v>31223</v>
      </c>
    </row>
    <row r="438" spans="1:7" ht="12.75">
      <c r="A438" s="93">
        <v>3211</v>
      </c>
      <c r="B438" s="9">
        <f t="shared" si="19"/>
        <v>32111</v>
      </c>
      <c r="C438" s="3">
        <f t="shared" si="19"/>
        <v>32111</v>
      </c>
      <c r="D438" s="9">
        <f t="shared" si="19"/>
        <v>32111</v>
      </c>
      <c r="E438" s="3">
        <f t="shared" si="19"/>
        <v>32112</v>
      </c>
      <c r="F438" s="9">
        <f t="shared" si="19"/>
        <v>32112</v>
      </c>
      <c r="G438" s="35">
        <f t="shared" si="19"/>
        <v>32113</v>
      </c>
    </row>
    <row r="439" spans="1:7" ht="12.75">
      <c r="A439" s="93">
        <v>3212</v>
      </c>
      <c r="B439" s="9">
        <f t="shared" si="19"/>
        <v>32121</v>
      </c>
      <c r="C439" s="3">
        <f t="shared" si="19"/>
        <v>32121</v>
      </c>
      <c r="D439" s="9">
        <f t="shared" si="19"/>
        <v>32121</v>
      </c>
      <c r="E439" s="3">
        <f t="shared" si="19"/>
        <v>32122</v>
      </c>
      <c r="F439" s="9">
        <f t="shared" si="19"/>
        <v>32122</v>
      </c>
      <c r="G439" s="35">
        <f t="shared" si="19"/>
        <v>32123</v>
      </c>
    </row>
    <row r="440" spans="1:7" ht="12.75">
      <c r="A440" s="93">
        <v>3213</v>
      </c>
      <c r="B440" s="9">
        <f t="shared" si="19"/>
        <v>32131</v>
      </c>
      <c r="C440" s="3">
        <f t="shared" si="19"/>
        <v>32131</v>
      </c>
      <c r="D440" s="9">
        <f t="shared" si="19"/>
        <v>32131</v>
      </c>
      <c r="E440" s="3">
        <f t="shared" si="19"/>
        <v>32132</v>
      </c>
      <c r="F440" s="9">
        <f t="shared" si="19"/>
        <v>32132</v>
      </c>
      <c r="G440" s="35">
        <f t="shared" si="19"/>
        <v>32133</v>
      </c>
    </row>
    <row r="441" spans="1:7" ht="12.75">
      <c r="A441" s="5">
        <v>3221</v>
      </c>
      <c r="B441" s="12">
        <f t="shared" si="19"/>
        <v>32211</v>
      </c>
      <c r="C441" s="1">
        <f t="shared" si="19"/>
        <v>32211</v>
      </c>
      <c r="D441" s="12">
        <f t="shared" si="19"/>
        <v>32211</v>
      </c>
      <c r="E441" s="1">
        <f t="shared" si="19"/>
        <v>32212</v>
      </c>
      <c r="F441" s="12">
        <f t="shared" si="19"/>
        <v>32212</v>
      </c>
      <c r="G441" s="36">
        <f t="shared" si="19"/>
        <v>32213</v>
      </c>
    </row>
    <row r="442" ht="12.75">
      <c r="A442">
        <f>COUNT(A402:A441)</f>
        <v>40</v>
      </c>
    </row>
    <row r="445" spans="1:7" ht="12.75">
      <c r="A445" s="96"/>
      <c r="B445" s="298" t="s">
        <v>427</v>
      </c>
      <c r="C445" s="299"/>
      <c r="D445" s="299"/>
      <c r="E445" s="299"/>
      <c r="F445" s="299"/>
      <c r="G445" s="300"/>
    </row>
    <row r="446" spans="1:7" ht="13.5" thickBot="1">
      <c r="A446" s="204" t="s">
        <v>432</v>
      </c>
      <c r="B446" s="118">
        <v>1</v>
      </c>
      <c r="C446" s="191">
        <v>1</v>
      </c>
      <c r="D446" s="118">
        <v>1</v>
      </c>
      <c r="E446" s="191">
        <v>2</v>
      </c>
      <c r="F446" s="118">
        <v>2</v>
      </c>
      <c r="G446" s="192">
        <v>3</v>
      </c>
    </row>
    <row r="447" spans="1:7" ht="13.5" thickTop="1">
      <c r="A447" s="93">
        <v>11122</v>
      </c>
      <c r="B447" s="9">
        <f>$A447*10+B$446</f>
        <v>111221</v>
      </c>
      <c r="C447" s="3">
        <f aca="true" t="shared" si="20" ref="C447:G462">$A447*10+C$446</f>
        <v>111221</v>
      </c>
      <c r="D447" s="9">
        <f t="shared" si="20"/>
        <v>111221</v>
      </c>
      <c r="E447" s="3">
        <f t="shared" si="20"/>
        <v>111222</v>
      </c>
      <c r="F447" s="9">
        <f t="shared" si="20"/>
        <v>111222</v>
      </c>
      <c r="G447" s="35">
        <f t="shared" si="20"/>
        <v>111223</v>
      </c>
    </row>
    <row r="448" spans="1:7" ht="12.75">
      <c r="A448" s="93">
        <v>11123</v>
      </c>
      <c r="B448" s="9">
        <f aca="true" t="shared" si="21" ref="B448:G479">$A448*10+B$446</f>
        <v>111231</v>
      </c>
      <c r="C448" s="3">
        <f t="shared" si="20"/>
        <v>111231</v>
      </c>
      <c r="D448" s="9">
        <f t="shared" si="20"/>
        <v>111231</v>
      </c>
      <c r="E448" s="3">
        <f t="shared" si="20"/>
        <v>111232</v>
      </c>
      <c r="F448" s="9">
        <f t="shared" si="20"/>
        <v>111232</v>
      </c>
      <c r="G448" s="35">
        <f t="shared" si="20"/>
        <v>111233</v>
      </c>
    </row>
    <row r="449" spans="1:7" ht="12.75">
      <c r="A449" s="93">
        <v>11132</v>
      </c>
      <c r="B449" s="9">
        <f t="shared" si="21"/>
        <v>111321</v>
      </c>
      <c r="C449" s="3">
        <f t="shared" si="20"/>
        <v>111321</v>
      </c>
      <c r="D449" s="9">
        <f t="shared" si="20"/>
        <v>111321</v>
      </c>
      <c r="E449" s="3">
        <f t="shared" si="20"/>
        <v>111322</v>
      </c>
      <c r="F449" s="9">
        <f t="shared" si="20"/>
        <v>111322</v>
      </c>
      <c r="G449" s="35">
        <f t="shared" si="20"/>
        <v>111323</v>
      </c>
    </row>
    <row r="450" spans="1:7" ht="12.75">
      <c r="A450" s="93">
        <v>11211</v>
      </c>
      <c r="B450" s="9">
        <f t="shared" si="21"/>
        <v>112111</v>
      </c>
      <c r="C450" s="3">
        <f t="shared" si="20"/>
        <v>112111</v>
      </c>
      <c r="D450" s="9">
        <f t="shared" si="20"/>
        <v>112111</v>
      </c>
      <c r="E450" s="3">
        <f t="shared" si="20"/>
        <v>112112</v>
      </c>
      <c r="F450" s="9">
        <f t="shared" si="20"/>
        <v>112112</v>
      </c>
      <c r="G450" s="35">
        <f t="shared" si="20"/>
        <v>112113</v>
      </c>
    </row>
    <row r="451" spans="1:7" ht="12.75">
      <c r="A451" s="93">
        <v>11212</v>
      </c>
      <c r="B451" s="9">
        <f t="shared" si="21"/>
        <v>112121</v>
      </c>
      <c r="C451" s="3">
        <f t="shared" si="20"/>
        <v>112121</v>
      </c>
      <c r="D451" s="9">
        <f t="shared" si="20"/>
        <v>112121</v>
      </c>
      <c r="E451" s="3">
        <f t="shared" si="20"/>
        <v>112122</v>
      </c>
      <c r="F451" s="9">
        <f t="shared" si="20"/>
        <v>112122</v>
      </c>
      <c r="G451" s="35">
        <f t="shared" si="20"/>
        <v>112123</v>
      </c>
    </row>
    <row r="452" spans="1:7" ht="12.75">
      <c r="A452" s="93">
        <v>11213</v>
      </c>
      <c r="B452" s="9">
        <f t="shared" si="21"/>
        <v>112131</v>
      </c>
      <c r="C452" s="3">
        <f t="shared" si="20"/>
        <v>112131</v>
      </c>
      <c r="D452" s="9">
        <f t="shared" si="20"/>
        <v>112131</v>
      </c>
      <c r="E452" s="3">
        <f t="shared" si="20"/>
        <v>112132</v>
      </c>
      <c r="F452" s="9">
        <f t="shared" si="20"/>
        <v>112132</v>
      </c>
      <c r="G452" s="35">
        <f t="shared" si="20"/>
        <v>112133</v>
      </c>
    </row>
    <row r="453" spans="1:7" ht="12.75">
      <c r="A453" s="93">
        <v>11221</v>
      </c>
      <c r="B453" s="9">
        <f t="shared" si="21"/>
        <v>112211</v>
      </c>
      <c r="C453" s="3">
        <f t="shared" si="20"/>
        <v>112211</v>
      </c>
      <c r="D453" s="9">
        <f t="shared" si="20"/>
        <v>112211</v>
      </c>
      <c r="E453" s="3">
        <f t="shared" si="20"/>
        <v>112212</v>
      </c>
      <c r="F453" s="9">
        <f t="shared" si="20"/>
        <v>112212</v>
      </c>
      <c r="G453" s="35">
        <f t="shared" si="20"/>
        <v>112213</v>
      </c>
    </row>
    <row r="454" spans="1:7" ht="12.75">
      <c r="A454" s="93">
        <v>11223</v>
      </c>
      <c r="B454" s="9">
        <f t="shared" si="21"/>
        <v>112231</v>
      </c>
      <c r="C454" s="3">
        <f t="shared" si="20"/>
        <v>112231</v>
      </c>
      <c r="D454" s="9">
        <f t="shared" si="20"/>
        <v>112231</v>
      </c>
      <c r="E454" s="3">
        <f t="shared" si="20"/>
        <v>112232</v>
      </c>
      <c r="F454" s="9">
        <f t="shared" si="20"/>
        <v>112232</v>
      </c>
      <c r="G454" s="35">
        <f t="shared" si="20"/>
        <v>112233</v>
      </c>
    </row>
    <row r="455" spans="1:7" ht="12.75">
      <c r="A455" s="93">
        <v>11231</v>
      </c>
      <c r="B455" s="9">
        <f t="shared" si="21"/>
        <v>112311</v>
      </c>
      <c r="C455" s="3">
        <f t="shared" si="20"/>
        <v>112311</v>
      </c>
      <c r="D455" s="9">
        <f t="shared" si="20"/>
        <v>112311</v>
      </c>
      <c r="E455" s="3">
        <f t="shared" si="20"/>
        <v>112312</v>
      </c>
      <c r="F455" s="9">
        <f t="shared" si="20"/>
        <v>112312</v>
      </c>
      <c r="G455" s="35">
        <f t="shared" si="20"/>
        <v>112313</v>
      </c>
    </row>
    <row r="456" spans="1:7" ht="12.75">
      <c r="A456" s="93">
        <v>11232</v>
      </c>
      <c r="B456" s="9">
        <f t="shared" si="21"/>
        <v>112321</v>
      </c>
      <c r="C456" s="3">
        <f t="shared" si="20"/>
        <v>112321</v>
      </c>
      <c r="D456" s="9">
        <f t="shared" si="20"/>
        <v>112321</v>
      </c>
      <c r="E456" s="3">
        <f t="shared" si="20"/>
        <v>112322</v>
      </c>
      <c r="F456" s="9">
        <f t="shared" si="20"/>
        <v>112322</v>
      </c>
      <c r="G456" s="35">
        <f t="shared" si="20"/>
        <v>112323</v>
      </c>
    </row>
    <row r="457" spans="1:7" ht="12.75">
      <c r="A457" s="93">
        <v>11311</v>
      </c>
      <c r="B457" s="9">
        <f t="shared" si="21"/>
        <v>113111</v>
      </c>
      <c r="C457" s="3">
        <f t="shared" si="20"/>
        <v>113111</v>
      </c>
      <c r="D457" s="9">
        <f t="shared" si="20"/>
        <v>113111</v>
      </c>
      <c r="E457" s="3">
        <f t="shared" si="20"/>
        <v>113112</v>
      </c>
      <c r="F457" s="9">
        <f t="shared" si="20"/>
        <v>113112</v>
      </c>
      <c r="G457" s="35">
        <f t="shared" si="20"/>
        <v>113113</v>
      </c>
    </row>
    <row r="458" spans="1:7" ht="12.75">
      <c r="A458" s="93">
        <v>11312</v>
      </c>
      <c r="B458" s="9">
        <f t="shared" si="21"/>
        <v>113121</v>
      </c>
      <c r="C458" s="3">
        <f t="shared" si="20"/>
        <v>113121</v>
      </c>
      <c r="D458" s="9">
        <f t="shared" si="20"/>
        <v>113121</v>
      </c>
      <c r="E458" s="3">
        <f t="shared" si="20"/>
        <v>113122</v>
      </c>
      <c r="F458" s="9">
        <f t="shared" si="20"/>
        <v>113122</v>
      </c>
      <c r="G458" s="35">
        <f t="shared" si="20"/>
        <v>113123</v>
      </c>
    </row>
    <row r="459" spans="1:7" ht="12.75">
      <c r="A459" s="93">
        <v>11321</v>
      </c>
      <c r="B459" s="9">
        <f t="shared" si="21"/>
        <v>113211</v>
      </c>
      <c r="C459" s="3">
        <f t="shared" si="20"/>
        <v>113211</v>
      </c>
      <c r="D459" s="9">
        <f t="shared" si="20"/>
        <v>113211</v>
      </c>
      <c r="E459" s="3">
        <f t="shared" si="20"/>
        <v>113212</v>
      </c>
      <c r="F459" s="9">
        <f t="shared" si="20"/>
        <v>113212</v>
      </c>
      <c r="G459" s="35">
        <f t="shared" si="20"/>
        <v>113213</v>
      </c>
    </row>
    <row r="460" spans="1:7" ht="12.75">
      <c r="A460" s="93">
        <v>11322</v>
      </c>
      <c r="B460" s="9">
        <f t="shared" si="21"/>
        <v>113221</v>
      </c>
      <c r="C460" s="3">
        <f t="shared" si="20"/>
        <v>113221</v>
      </c>
      <c r="D460" s="9">
        <f t="shared" si="20"/>
        <v>113221</v>
      </c>
      <c r="E460" s="3">
        <f t="shared" si="20"/>
        <v>113222</v>
      </c>
      <c r="F460" s="9">
        <f t="shared" si="20"/>
        <v>113222</v>
      </c>
      <c r="G460" s="35">
        <f t="shared" si="20"/>
        <v>113223</v>
      </c>
    </row>
    <row r="461" spans="1:7" ht="12.75">
      <c r="A461" s="93">
        <v>12112</v>
      </c>
      <c r="B461" s="9">
        <f t="shared" si="21"/>
        <v>121121</v>
      </c>
      <c r="C461" s="3">
        <f t="shared" si="20"/>
        <v>121121</v>
      </c>
      <c r="D461" s="9">
        <f t="shared" si="20"/>
        <v>121121</v>
      </c>
      <c r="E461" s="3">
        <f t="shared" si="20"/>
        <v>121122</v>
      </c>
      <c r="F461" s="9">
        <f t="shared" si="20"/>
        <v>121122</v>
      </c>
      <c r="G461" s="35">
        <f t="shared" si="20"/>
        <v>121123</v>
      </c>
    </row>
    <row r="462" spans="1:7" ht="12.75">
      <c r="A462" s="93">
        <v>12113</v>
      </c>
      <c r="B462" s="9">
        <f t="shared" si="21"/>
        <v>121131</v>
      </c>
      <c r="C462" s="3">
        <f t="shared" si="20"/>
        <v>121131</v>
      </c>
      <c r="D462" s="9">
        <f t="shared" si="20"/>
        <v>121131</v>
      </c>
      <c r="E462" s="3">
        <f t="shared" si="20"/>
        <v>121132</v>
      </c>
      <c r="F462" s="9">
        <f t="shared" si="20"/>
        <v>121132</v>
      </c>
      <c r="G462" s="35">
        <f t="shared" si="20"/>
        <v>121133</v>
      </c>
    </row>
    <row r="463" spans="1:7" ht="12.75">
      <c r="A463" s="93">
        <v>12121</v>
      </c>
      <c r="B463" s="9">
        <f t="shared" si="21"/>
        <v>121211</v>
      </c>
      <c r="C463" s="3">
        <f t="shared" si="21"/>
        <v>121211</v>
      </c>
      <c r="D463" s="9">
        <f t="shared" si="21"/>
        <v>121211</v>
      </c>
      <c r="E463" s="3">
        <f t="shared" si="21"/>
        <v>121212</v>
      </c>
      <c r="F463" s="9">
        <f t="shared" si="21"/>
        <v>121212</v>
      </c>
      <c r="G463" s="35">
        <f t="shared" si="21"/>
        <v>121213</v>
      </c>
    </row>
    <row r="464" spans="1:7" ht="12.75">
      <c r="A464" s="93">
        <v>12123</v>
      </c>
      <c r="B464" s="9">
        <f t="shared" si="21"/>
        <v>121231</v>
      </c>
      <c r="C464" s="3">
        <f t="shared" si="21"/>
        <v>121231</v>
      </c>
      <c r="D464" s="9">
        <f t="shared" si="21"/>
        <v>121231</v>
      </c>
      <c r="E464" s="3">
        <f t="shared" si="21"/>
        <v>121232</v>
      </c>
      <c r="F464" s="9">
        <f t="shared" si="21"/>
        <v>121232</v>
      </c>
      <c r="G464" s="35">
        <f t="shared" si="21"/>
        <v>121233</v>
      </c>
    </row>
    <row r="465" spans="1:7" ht="12.75">
      <c r="A465" s="93">
        <v>12131</v>
      </c>
      <c r="B465" s="9">
        <f t="shared" si="21"/>
        <v>121311</v>
      </c>
      <c r="C465" s="3">
        <f t="shared" si="21"/>
        <v>121311</v>
      </c>
      <c r="D465" s="9">
        <f t="shared" si="21"/>
        <v>121311</v>
      </c>
      <c r="E465" s="3">
        <f t="shared" si="21"/>
        <v>121312</v>
      </c>
      <c r="F465" s="9">
        <f t="shared" si="21"/>
        <v>121312</v>
      </c>
      <c r="G465" s="35">
        <f t="shared" si="21"/>
        <v>121313</v>
      </c>
    </row>
    <row r="466" spans="1:7" ht="12.75">
      <c r="A466" s="93">
        <v>12132</v>
      </c>
      <c r="B466" s="9">
        <f t="shared" si="21"/>
        <v>121321</v>
      </c>
      <c r="C466" s="3">
        <f t="shared" si="21"/>
        <v>121321</v>
      </c>
      <c r="D466" s="9">
        <f t="shared" si="21"/>
        <v>121321</v>
      </c>
      <c r="E466" s="3">
        <f t="shared" si="21"/>
        <v>121322</v>
      </c>
      <c r="F466" s="9">
        <f t="shared" si="21"/>
        <v>121322</v>
      </c>
      <c r="G466" s="35">
        <f t="shared" si="21"/>
        <v>121323</v>
      </c>
    </row>
    <row r="467" spans="1:7" ht="12.75">
      <c r="A467" s="93">
        <v>12211</v>
      </c>
      <c r="B467" s="9">
        <f t="shared" si="21"/>
        <v>122111</v>
      </c>
      <c r="C467" s="3">
        <f t="shared" si="21"/>
        <v>122111</v>
      </c>
      <c r="D467" s="9">
        <f t="shared" si="21"/>
        <v>122111</v>
      </c>
      <c r="E467" s="3">
        <f t="shared" si="21"/>
        <v>122112</v>
      </c>
      <c r="F467" s="9">
        <f t="shared" si="21"/>
        <v>122112</v>
      </c>
      <c r="G467" s="35">
        <f t="shared" si="21"/>
        <v>122113</v>
      </c>
    </row>
    <row r="468" spans="1:7" ht="12.75">
      <c r="A468" s="93">
        <v>12213</v>
      </c>
      <c r="B468" s="9">
        <f t="shared" si="21"/>
        <v>122131</v>
      </c>
      <c r="C468" s="3">
        <f t="shared" si="21"/>
        <v>122131</v>
      </c>
      <c r="D468" s="9">
        <f t="shared" si="21"/>
        <v>122131</v>
      </c>
      <c r="E468" s="3">
        <f t="shared" si="21"/>
        <v>122132</v>
      </c>
      <c r="F468" s="9">
        <f t="shared" si="21"/>
        <v>122132</v>
      </c>
      <c r="G468" s="35">
        <f t="shared" si="21"/>
        <v>122133</v>
      </c>
    </row>
    <row r="469" spans="1:7" ht="12.75">
      <c r="A469" s="93">
        <v>12231</v>
      </c>
      <c r="B469" s="9">
        <f t="shared" si="21"/>
        <v>122311</v>
      </c>
      <c r="C469" s="3">
        <f t="shared" si="21"/>
        <v>122311</v>
      </c>
      <c r="D469" s="9">
        <f t="shared" si="21"/>
        <v>122311</v>
      </c>
      <c r="E469" s="3">
        <f t="shared" si="21"/>
        <v>122312</v>
      </c>
      <c r="F469" s="9">
        <f t="shared" si="21"/>
        <v>122312</v>
      </c>
      <c r="G469" s="35">
        <f t="shared" si="21"/>
        <v>122313</v>
      </c>
    </row>
    <row r="470" spans="1:7" ht="12.75">
      <c r="A470" s="93">
        <v>12311</v>
      </c>
      <c r="B470" s="9">
        <f t="shared" si="21"/>
        <v>123111</v>
      </c>
      <c r="C470" s="3">
        <f t="shared" si="21"/>
        <v>123111</v>
      </c>
      <c r="D470" s="9">
        <f t="shared" si="21"/>
        <v>123111</v>
      </c>
      <c r="E470" s="3">
        <f t="shared" si="21"/>
        <v>123112</v>
      </c>
      <c r="F470" s="9">
        <f t="shared" si="21"/>
        <v>123112</v>
      </c>
      <c r="G470" s="35">
        <f t="shared" si="21"/>
        <v>123113</v>
      </c>
    </row>
    <row r="471" spans="1:7" ht="12.75">
      <c r="A471" s="93">
        <v>12312</v>
      </c>
      <c r="B471" s="9">
        <f t="shared" si="21"/>
        <v>123121</v>
      </c>
      <c r="C471" s="3">
        <f t="shared" si="21"/>
        <v>123121</v>
      </c>
      <c r="D471" s="9">
        <f t="shared" si="21"/>
        <v>123121</v>
      </c>
      <c r="E471" s="3">
        <f t="shared" si="21"/>
        <v>123122</v>
      </c>
      <c r="F471" s="9">
        <f t="shared" si="21"/>
        <v>123122</v>
      </c>
      <c r="G471" s="35">
        <f t="shared" si="21"/>
        <v>123123</v>
      </c>
    </row>
    <row r="472" spans="1:7" ht="12.75">
      <c r="A472" s="93">
        <v>12321</v>
      </c>
      <c r="B472" s="9">
        <f t="shared" si="21"/>
        <v>123211</v>
      </c>
      <c r="C472" s="3">
        <f t="shared" si="21"/>
        <v>123211</v>
      </c>
      <c r="D472" s="9">
        <f t="shared" si="21"/>
        <v>123211</v>
      </c>
      <c r="E472" s="3">
        <f t="shared" si="21"/>
        <v>123212</v>
      </c>
      <c r="F472" s="9">
        <f t="shared" si="21"/>
        <v>123212</v>
      </c>
      <c r="G472" s="35">
        <f t="shared" si="21"/>
        <v>123213</v>
      </c>
    </row>
    <row r="473" spans="1:7" ht="12.75">
      <c r="A473" s="93">
        <v>13112</v>
      </c>
      <c r="B473" s="9">
        <f t="shared" si="21"/>
        <v>131121</v>
      </c>
      <c r="C473" s="3">
        <f t="shared" si="21"/>
        <v>131121</v>
      </c>
      <c r="D473" s="9">
        <f t="shared" si="21"/>
        <v>131121</v>
      </c>
      <c r="E473" s="3">
        <f t="shared" si="21"/>
        <v>131122</v>
      </c>
      <c r="F473" s="9">
        <f t="shared" si="21"/>
        <v>131122</v>
      </c>
      <c r="G473" s="35">
        <f t="shared" si="21"/>
        <v>131123</v>
      </c>
    </row>
    <row r="474" spans="1:7" ht="12.75">
      <c r="A474" s="93">
        <v>13121</v>
      </c>
      <c r="B474" s="9">
        <f t="shared" si="21"/>
        <v>131211</v>
      </c>
      <c r="C474" s="3">
        <f t="shared" si="21"/>
        <v>131211</v>
      </c>
      <c r="D474" s="9">
        <f t="shared" si="21"/>
        <v>131211</v>
      </c>
      <c r="E474" s="3">
        <f t="shared" si="21"/>
        <v>131212</v>
      </c>
      <c r="F474" s="9">
        <f t="shared" si="21"/>
        <v>131212</v>
      </c>
      <c r="G474" s="35">
        <f t="shared" si="21"/>
        <v>131213</v>
      </c>
    </row>
    <row r="475" spans="1:7" ht="12.75">
      <c r="A475" s="93">
        <v>13122</v>
      </c>
      <c r="B475" s="9">
        <f t="shared" si="21"/>
        <v>131221</v>
      </c>
      <c r="C475" s="3">
        <f t="shared" si="21"/>
        <v>131221</v>
      </c>
      <c r="D475" s="9">
        <f t="shared" si="21"/>
        <v>131221</v>
      </c>
      <c r="E475" s="3">
        <f t="shared" si="21"/>
        <v>131222</v>
      </c>
      <c r="F475" s="9">
        <f t="shared" si="21"/>
        <v>131222</v>
      </c>
      <c r="G475" s="35">
        <f t="shared" si="21"/>
        <v>131223</v>
      </c>
    </row>
    <row r="476" spans="1:7" ht="12.75">
      <c r="A476" s="93">
        <v>13211</v>
      </c>
      <c r="B476" s="9">
        <f t="shared" si="21"/>
        <v>132111</v>
      </c>
      <c r="C476" s="3">
        <f t="shared" si="21"/>
        <v>132111</v>
      </c>
      <c r="D476" s="9">
        <f t="shared" si="21"/>
        <v>132111</v>
      </c>
      <c r="E476" s="3">
        <f t="shared" si="21"/>
        <v>132112</v>
      </c>
      <c r="F476" s="9">
        <f t="shared" si="21"/>
        <v>132112</v>
      </c>
      <c r="G476" s="35">
        <f t="shared" si="21"/>
        <v>132113</v>
      </c>
    </row>
    <row r="477" spans="1:7" ht="12.75">
      <c r="A477" s="93">
        <v>13212</v>
      </c>
      <c r="B477" s="9">
        <f t="shared" si="21"/>
        <v>132121</v>
      </c>
      <c r="C477" s="3">
        <f t="shared" si="21"/>
        <v>132121</v>
      </c>
      <c r="D477" s="9">
        <f t="shared" si="21"/>
        <v>132121</v>
      </c>
      <c r="E477" s="3">
        <f t="shared" si="21"/>
        <v>132122</v>
      </c>
      <c r="F477" s="9">
        <f t="shared" si="21"/>
        <v>132122</v>
      </c>
      <c r="G477" s="35">
        <f t="shared" si="21"/>
        <v>132123</v>
      </c>
    </row>
    <row r="478" spans="1:7" ht="12.75">
      <c r="A478" s="93">
        <v>13221</v>
      </c>
      <c r="B478" s="9">
        <f t="shared" si="21"/>
        <v>132211</v>
      </c>
      <c r="C478" s="3">
        <f t="shared" si="21"/>
        <v>132211</v>
      </c>
      <c r="D478" s="9">
        <f t="shared" si="21"/>
        <v>132211</v>
      </c>
      <c r="E478" s="3">
        <f t="shared" si="21"/>
        <v>132212</v>
      </c>
      <c r="F478" s="9">
        <f t="shared" si="21"/>
        <v>132212</v>
      </c>
      <c r="G478" s="35">
        <f t="shared" si="21"/>
        <v>132213</v>
      </c>
    </row>
    <row r="479" spans="1:7" ht="12.75">
      <c r="A479" s="93">
        <v>21112</v>
      </c>
      <c r="B479" s="9">
        <f t="shared" si="21"/>
        <v>211121</v>
      </c>
      <c r="C479" s="3">
        <f t="shared" si="21"/>
        <v>211121</v>
      </c>
      <c r="D479" s="9">
        <f t="shared" si="21"/>
        <v>211121</v>
      </c>
      <c r="E479" s="3">
        <f t="shared" si="21"/>
        <v>211122</v>
      </c>
      <c r="F479" s="9">
        <f t="shared" si="21"/>
        <v>211122</v>
      </c>
      <c r="G479" s="35">
        <f t="shared" si="21"/>
        <v>211123</v>
      </c>
    </row>
    <row r="480" spans="1:7" ht="12.75">
      <c r="A480" s="93">
        <v>21113</v>
      </c>
      <c r="B480" s="9">
        <f aca="true" t="shared" si="22" ref="B480:G508">$A480*10+B$446</f>
        <v>211131</v>
      </c>
      <c r="C480" s="3">
        <f t="shared" si="22"/>
        <v>211131</v>
      </c>
      <c r="D480" s="9">
        <f t="shared" si="22"/>
        <v>211131</v>
      </c>
      <c r="E480" s="3">
        <f t="shared" si="22"/>
        <v>211132</v>
      </c>
      <c r="F480" s="9">
        <f t="shared" si="22"/>
        <v>211132</v>
      </c>
      <c r="G480" s="35">
        <f t="shared" si="22"/>
        <v>211133</v>
      </c>
    </row>
    <row r="481" spans="1:7" ht="12.75">
      <c r="A481" s="93">
        <v>21121</v>
      </c>
      <c r="B481" s="9">
        <f t="shared" si="22"/>
        <v>211211</v>
      </c>
      <c r="C481" s="3">
        <f t="shared" si="22"/>
        <v>211211</v>
      </c>
      <c r="D481" s="9">
        <f t="shared" si="22"/>
        <v>211211</v>
      </c>
      <c r="E481" s="3">
        <f t="shared" si="22"/>
        <v>211212</v>
      </c>
      <c r="F481" s="9">
        <f t="shared" si="22"/>
        <v>211212</v>
      </c>
      <c r="G481" s="35">
        <f t="shared" si="22"/>
        <v>211213</v>
      </c>
    </row>
    <row r="482" spans="1:7" ht="12.75">
      <c r="A482" s="93">
        <v>21123</v>
      </c>
      <c r="B482" s="9">
        <f t="shared" si="22"/>
        <v>211231</v>
      </c>
      <c r="C482" s="3">
        <f t="shared" si="22"/>
        <v>211231</v>
      </c>
      <c r="D482" s="9">
        <f t="shared" si="22"/>
        <v>211231</v>
      </c>
      <c r="E482" s="3">
        <f t="shared" si="22"/>
        <v>211232</v>
      </c>
      <c r="F482" s="9">
        <f t="shared" si="22"/>
        <v>211232</v>
      </c>
      <c r="G482" s="35">
        <f t="shared" si="22"/>
        <v>211233</v>
      </c>
    </row>
    <row r="483" spans="1:7" ht="12.75">
      <c r="A483" s="93">
        <v>21131</v>
      </c>
      <c r="B483" s="9">
        <f t="shared" si="22"/>
        <v>211311</v>
      </c>
      <c r="C483" s="3">
        <f t="shared" si="22"/>
        <v>211311</v>
      </c>
      <c r="D483" s="9">
        <f t="shared" si="22"/>
        <v>211311</v>
      </c>
      <c r="E483" s="3">
        <f t="shared" si="22"/>
        <v>211312</v>
      </c>
      <c r="F483" s="9">
        <f t="shared" si="22"/>
        <v>211312</v>
      </c>
      <c r="G483" s="35">
        <f t="shared" si="22"/>
        <v>211313</v>
      </c>
    </row>
    <row r="484" spans="1:7" ht="12.75">
      <c r="A484" s="93">
        <v>21132</v>
      </c>
      <c r="B484" s="9">
        <f t="shared" si="22"/>
        <v>211321</v>
      </c>
      <c r="C484" s="3">
        <f t="shared" si="22"/>
        <v>211321</v>
      </c>
      <c r="D484" s="9">
        <f t="shared" si="22"/>
        <v>211321</v>
      </c>
      <c r="E484" s="3">
        <f t="shared" si="22"/>
        <v>211322</v>
      </c>
      <c r="F484" s="9">
        <f t="shared" si="22"/>
        <v>211322</v>
      </c>
      <c r="G484" s="35">
        <f t="shared" si="22"/>
        <v>211323</v>
      </c>
    </row>
    <row r="485" spans="1:7" ht="12.75">
      <c r="A485" s="93">
        <v>21211</v>
      </c>
      <c r="B485" s="9">
        <f t="shared" si="22"/>
        <v>212111</v>
      </c>
      <c r="C485" s="3">
        <f t="shared" si="22"/>
        <v>212111</v>
      </c>
      <c r="D485" s="9">
        <f t="shared" si="22"/>
        <v>212111</v>
      </c>
      <c r="E485" s="3">
        <f t="shared" si="22"/>
        <v>212112</v>
      </c>
      <c r="F485" s="9">
        <f t="shared" si="22"/>
        <v>212112</v>
      </c>
      <c r="G485" s="35">
        <f t="shared" si="22"/>
        <v>212113</v>
      </c>
    </row>
    <row r="486" spans="1:7" ht="12.75">
      <c r="A486" s="93">
        <v>21213</v>
      </c>
      <c r="B486" s="9">
        <f t="shared" si="22"/>
        <v>212131</v>
      </c>
      <c r="C486" s="3">
        <f t="shared" si="22"/>
        <v>212131</v>
      </c>
      <c r="D486" s="9">
        <f t="shared" si="22"/>
        <v>212131</v>
      </c>
      <c r="E486" s="3">
        <f t="shared" si="22"/>
        <v>212132</v>
      </c>
      <c r="F486" s="9">
        <f t="shared" si="22"/>
        <v>212132</v>
      </c>
      <c r="G486" s="35">
        <f t="shared" si="22"/>
        <v>212133</v>
      </c>
    </row>
    <row r="487" spans="1:7" ht="12.75">
      <c r="A487" s="93">
        <v>21231</v>
      </c>
      <c r="B487" s="9">
        <f t="shared" si="22"/>
        <v>212311</v>
      </c>
      <c r="C487" s="3">
        <f t="shared" si="22"/>
        <v>212311</v>
      </c>
      <c r="D487" s="9">
        <f t="shared" si="22"/>
        <v>212311</v>
      </c>
      <c r="E487" s="3">
        <f t="shared" si="22"/>
        <v>212312</v>
      </c>
      <c r="F487" s="9">
        <f t="shared" si="22"/>
        <v>212312</v>
      </c>
      <c r="G487" s="35">
        <f t="shared" si="22"/>
        <v>212313</v>
      </c>
    </row>
    <row r="488" spans="1:7" ht="12.75">
      <c r="A488" s="93">
        <v>21311</v>
      </c>
      <c r="B488" s="9">
        <f t="shared" si="22"/>
        <v>213111</v>
      </c>
      <c r="C488" s="3">
        <f t="shared" si="22"/>
        <v>213111</v>
      </c>
      <c r="D488" s="9">
        <f t="shared" si="22"/>
        <v>213111</v>
      </c>
      <c r="E488" s="3">
        <f t="shared" si="22"/>
        <v>213112</v>
      </c>
      <c r="F488" s="9">
        <f t="shared" si="22"/>
        <v>213112</v>
      </c>
      <c r="G488" s="35">
        <f t="shared" si="22"/>
        <v>213113</v>
      </c>
    </row>
    <row r="489" spans="1:7" ht="12.75">
      <c r="A489" s="93">
        <v>21312</v>
      </c>
      <c r="B489" s="9">
        <f t="shared" si="22"/>
        <v>213121</v>
      </c>
      <c r="C489" s="3">
        <f t="shared" si="22"/>
        <v>213121</v>
      </c>
      <c r="D489" s="9">
        <f t="shared" si="22"/>
        <v>213121</v>
      </c>
      <c r="E489" s="3">
        <f t="shared" si="22"/>
        <v>213122</v>
      </c>
      <c r="F489" s="9">
        <f t="shared" si="22"/>
        <v>213122</v>
      </c>
      <c r="G489" s="35">
        <f t="shared" si="22"/>
        <v>213123</v>
      </c>
    </row>
    <row r="490" spans="1:7" ht="12.75">
      <c r="A490" s="93">
        <v>21321</v>
      </c>
      <c r="B490" s="9">
        <f t="shared" si="22"/>
        <v>213211</v>
      </c>
      <c r="C490" s="3">
        <f t="shared" si="22"/>
        <v>213211</v>
      </c>
      <c r="D490" s="9">
        <f t="shared" si="22"/>
        <v>213211</v>
      </c>
      <c r="E490" s="3">
        <f t="shared" si="22"/>
        <v>213212</v>
      </c>
      <c r="F490" s="9">
        <f t="shared" si="22"/>
        <v>213212</v>
      </c>
      <c r="G490" s="35">
        <f t="shared" si="22"/>
        <v>213213</v>
      </c>
    </row>
    <row r="491" spans="1:7" ht="12.75">
      <c r="A491" s="93">
        <v>22111</v>
      </c>
      <c r="B491" s="9">
        <f t="shared" si="22"/>
        <v>221111</v>
      </c>
      <c r="C491" s="3">
        <f t="shared" si="22"/>
        <v>221111</v>
      </c>
      <c r="D491" s="9">
        <f t="shared" si="22"/>
        <v>221111</v>
      </c>
      <c r="E491" s="3">
        <f t="shared" si="22"/>
        <v>221112</v>
      </c>
      <c r="F491" s="9">
        <f t="shared" si="22"/>
        <v>221112</v>
      </c>
      <c r="G491" s="35">
        <f t="shared" si="22"/>
        <v>221113</v>
      </c>
    </row>
    <row r="492" spans="1:7" ht="12.75">
      <c r="A492" s="93">
        <v>22113</v>
      </c>
      <c r="B492" s="9">
        <f t="shared" si="22"/>
        <v>221131</v>
      </c>
      <c r="C492" s="3">
        <f t="shared" si="22"/>
        <v>221131</v>
      </c>
      <c r="D492" s="9">
        <f t="shared" si="22"/>
        <v>221131</v>
      </c>
      <c r="E492" s="3">
        <f t="shared" si="22"/>
        <v>221132</v>
      </c>
      <c r="F492" s="9">
        <f t="shared" si="22"/>
        <v>221132</v>
      </c>
      <c r="G492" s="35">
        <f t="shared" si="22"/>
        <v>221133</v>
      </c>
    </row>
    <row r="493" spans="1:7" ht="12.75">
      <c r="A493" s="93">
        <v>22131</v>
      </c>
      <c r="B493" s="9">
        <f t="shared" si="22"/>
        <v>221311</v>
      </c>
      <c r="C493" s="3">
        <f t="shared" si="22"/>
        <v>221311</v>
      </c>
      <c r="D493" s="9">
        <f t="shared" si="22"/>
        <v>221311</v>
      </c>
      <c r="E493" s="3">
        <f t="shared" si="22"/>
        <v>221312</v>
      </c>
      <c r="F493" s="9">
        <f t="shared" si="22"/>
        <v>221312</v>
      </c>
      <c r="G493" s="35">
        <f t="shared" si="22"/>
        <v>221313</v>
      </c>
    </row>
    <row r="494" spans="1:7" ht="12.75">
      <c r="A494" s="93">
        <v>22311</v>
      </c>
      <c r="B494" s="9">
        <f t="shared" si="22"/>
        <v>223111</v>
      </c>
      <c r="C494" s="3">
        <f t="shared" si="22"/>
        <v>223111</v>
      </c>
      <c r="D494" s="9">
        <f t="shared" si="22"/>
        <v>223111</v>
      </c>
      <c r="E494" s="3">
        <f t="shared" si="22"/>
        <v>223112</v>
      </c>
      <c r="F494" s="9">
        <f t="shared" si="22"/>
        <v>223112</v>
      </c>
      <c r="G494" s="35">
        <f t="shared" si="22"/>
        <v>223113</v>
      </c>
    </row>
    <row r="495" spans="1:7" ht="12.75">
      <c r="A495" s="93">
        <v>23111</v>
      </c>
      <c r="B495" s="9">
        <f t="shared" si="22"/>
        <v>231111</v>
      </c>
      <c r="C495" s="3">
        <f t="shared" si="22"/>
        <v>231111</v>
      </c>
      <c r="D495" s="9">
        <f t="shared" si="22"/>
        <v>231111</v>
      </c>
      <c r="E495" s="3">
        <f t="shared" si="22"/>
        <v>231112</v>
      </c>
      <c r="F495" s="9">
        <f t="shared" si="22"/>
        <v>231112</v>
      </c>
      <c r="G495" s="35">
        <f t="shared" si="22"/>
        <v>231113</v>
      </c>
    </row>
    <row r="496" spans="1:7" ht="12.75">
      <c r="A496" s="93">
        <v>23112</v>
      </c>
      <c r="B496" s="9">
        <f t="shared" si="22"/>
        <v>231121</v>
      </c>
      <c r="C496" s="3">
        <f t="shared" si="22"/>
        <v>231121</v>
      </c>
      <c r="D496" s="9">
        <f t="shared" si="22"/>
        <v>231121</v>
      </c>
      <c r="E496" s="3">
        <f t="shared" si="22"/>
        <v>231122</v>
      </c>
      <c r="F496" s="9">
        <f t="shared" si="22"/>
        <v>231122</v>
      </c>
      <c r="G496" s="35">
        <f t="shared" si="22"/>
        <v>231123</v>
      </c>
    </row>
    <row r="497" spans="1:7" ht="12.75">
      <c r="A497" s="93">
        <v>23121</v>
      </c>
      <c r="B497" s="9">
        <f t="shared" si="22"/>
        <v>231211</v>
      </c>
      <c r="C497" s="3">
        <f t="shared" si="22"/>
        <v>231211</v>
      </c>
      <c r="D497" s="9">
        <f t="shared" si="22"/>
        <v>231211</v>
      </c>
      <c r="E497" s="3">
        <f t="shared" si="22"/>
        <v>231212</v>
      </c>
      <c r="F497" s="9">
        <f t="shared" si="22"/>
        <v>231212</v>
      </c>
      <c r="G497" s="35">
        <f t="shared" si="22"/>
        <v>231213</v>
      </c>
    </row>
    <row r="498" spans="1:7" ht="12.75">
      <c r="A498" s="93">
        <v>23211</v>
      </c>
      <c r="B498" s="9">
        <f t="shared" si="22"/>
        <v>232111</v>
      </c>
      <c r="C498" s="3">
        <f t="shared" si="22"/>
        <v>232111</v>
      </c>
      <c r="D498" s="9">
        <f t="shared" si="22"/>
        <v>232111</v>
      </c>
      <c r="E498" s="3">
        <f t="shared" si="22"/>
        <v>232112</v>
      </c>
      <c r="F498" s="9">
        <f t="shared" si="22"/>
        <v>232112</v>
      </c>
      <c r="G498" s="35">
        <f t="shared" si="22"/>
        <v>232113</v>
      </c>
    </row>
    <row r="499" spans="1:7" ht="12.75">
      <c r="A499" s="93">
        <v>31112</v>
      </c>
      <c r="B499" s="9">
        <f t="shared" si="22"/>
        <v>311121</v>
      </c>
      <c r="C499" s="3">
        <f t="shared" si="22"/>
        <v>311121</v>
      </c>
      <c r="D499" s="9">
        <f t="shared" si="22"/>
        <v>311121</v>
      </c>
      <c r="E499" s="3">
        <f t="shared" si="22"/>
        <v>311122</v>
      </c>
      <c r="F499" s="9">
        <f t="shared" si="22"/>
        <v>311122</v>
      </c>
      <c r="G499" s="35">
        <f t="shared" si="22"/>
        <v>311123</v>
      </c>
    </row>
    <row r="500" spans="1:7" ht="12.75">
      <c r="A500" s="93">
        <v>31121</v>
      </c>
      <c r="B500" s="9">
        <f t="shared" si="22"/>
        <v>311211</v>
      </c>
      <c r="C500" s="3">
        <f t="shared" si="22"/>
        <v>311211</v>
      </c>
      <c r="D500" s="9">
        <f t="shared" si="22"/>
        <v>311211</v>
      </c>
      <c r="E500" s="3">
        <f t="shared" si="22"/>
        <v>311212</v>
      </c>
      <c r="F500" s="9">
        <f t="shared" si="22"/>
        <v>311212</v>
      </c>
      <c r="G500" s="35">
        <f t="shared" si="22"/>
        <v>311213</v>
      </c>
    </row>
    <row r="501" spans="1:7" ht="12.75">
      <c r="A501" s="93">
        <v>31122</v>
      </c>
      <c r="B501" s="9">
        <f t="shared" si="22"/>
        <v>311221</v>
      </c>
      <c r="C501" s="3">
        <f t="shared" si="22"/>
        <v>311221</v>
      </c>
      <c r="D501" s="9">
        <f t="shared" si="22"/>
        <v>311221</v>
      </c>
      <c r="E501" s="3">
        <f t="shared" si="22"/>
        <v>311222</v>
      </c>
      <c r="F501" s="9">
        <f t="shared" si="22"/>
        <v>311222</v>
      </c>
      <c r="G501" s="35">
        <f t="shared" si="22"/>
        <v>311223</v>
      </c>
    </row>
    <row r="502" spans="1:7" ht="12.75">
      <c r="A502" s="93">
        <v>31211</v>
      </c>
      <c r="B502" s="9">
        <f t="shared" si="22"/>
        <v>312111</v>
      </c>
      <c r="C502" s="3">
        <f t="shared" si="22"/>
        <v>312111</v>
      </c>
      <c r="D502" s="9">
        <f t="shared" si="22"/>
        <v>312111</v>
      </c>
      <c r="E502" s="3">
        <f t="shared" si="22"/>
        <v>312112</v>
      </c>
      <c r="F502" s="9">
        <f t="shared" si="22"/>
        <v>312112</v>
      </c>
      <c r="G502" s="35">
        <f t="shared" si="22"/>
        <v>312113</v>
      </c>
    </row>
    <row r="503" spans="1:7" ht="12.75">
      <c r="A503" s="93">
        <v>31212</v>
      </c>
      <c r="B503" s="9">
        <f t="shared" si="22"/>
        <v>312121</v>
      </c>
      <c r="C503" s="3">
        <f t="shared" si="22"/>
        <v>312121</v>
      </c>
      <c r="D503" s="9">
        <f t="shared" si="22"/>
        <v>312121</v>
      </c>
      <c r="E503" s="3">
        <f t="shared" si="22"/>
        <v>312122</v>
      </c>
      <c r="F503" s="9">
        <f t="shared" si="22"/>
        <v>312122</v>
      </c>
      <c r="G503" s="35">
        <f t="shared" si="22"/>
        <v>312123</v>
      </c>
    </row>
    <row r="504" spans="1:7" ht="12.75">
      <c r="A504" s="93">
        <v>31221</v>
      </c>
      <c r="B504" s="9">
        <f t="shared" si="22"/>
        <v>312211</v>
      </c>
      <c r="C504" s="3">
        <f t="shared" si="22"/>
        <v>312211</v>
      </c>
      <c r="D504" s="9">
        <f t="shared" si="22"/>
        <v>312211</v>
      </c>
      <c r="E504" s="3">
        <f t="shared" si="22"/>
        <v>312212</v>
      </c>
      <c r="F504" s="9">
        <f t="shared" si="22"/>
        <v>312212</v>
      </c>
      <c r="G504" s="35">
        <f t="shared" si="22"/>
        <v>312213</v>
      </c>
    </row>
    <row r="505" spans="1:7" ht="12.75">
      <c r="A505" s="93">
        <v>32111</v>
      </c>
      <c r="B505" s="9">
        <f t="shared" si="22"/>
        <v>321111</v>
      </c>
      <c r="C505" s="3">
        <f t="shared" si="22"/>
        <v>321111</v>
      </c>
      <c r="D505" s="9">
        <f t="shared" si="22"/>
        <v>321111</v>
      </c>
      <c r="E505" s="3">
        <f t="shared" si="22"/>
        <v>321112</v>
      </c>
      <c r="F505" s="9">
        <f t="shared" si="22"/>
        <v>321112</v>
      </c>
      <c r="G505" s="35">
        <f t="shared" si="22"/>
        <v>321113</v>
      </c>
    </row>
    <row r="506" spans="1:7" ht="12.75">
      <c r="A506" s="93">
        <v>32112</v>
      </c>
      <c r="B506" s="9">
        <f t="shared" si="22"/>
        <v>321121</v>
      </c>
      <c r="C506" s="3">
        <f t="shared" si="22"/>
        <v>321121</v>
      </c>
      <c r="D506" s="9">
        <f t="shared" si="22"/>
        <v>321121</v>
      </c>
      <c r="E506" s="3">
        <f t="shared" si="22"/>
        <v>321122</v>
      </c>
      <c r="F506" s="9">
        <f t="shared" si="22"/>
        <v>321122</v>
      </c>
      <c r="G506" s="35">
        <f t="shared" si="22"/>
        <v>321123</v>
      </c>
    </row>
    <row r="507" spans="1:7" ht="12.75">
      <c r="A507" s="93">
        <v>32121</v>
      </c>
      <c r="B507" s="9">
        <f t="shared" si="22"/>
        <v>321211</v>
      </c>
      <c r="C507" s="3">
        <f t="shared" si="22"/>
        <v>321211</v>
      </c>
      <c r="D507" s="9">
        <f t="shared" si="22"/>
        <v>321211</v>
      </c>
      <c r="E507" s="3">
        <f t="shared" si="22"/>
        <v>321212</v>
      </c>
      <c r="F507" s="9">
        <f t="shared" si="22"/>
        <v>321212</v>
      </c>
      <c r="G507" s="35">
        <f t="shared" si="22"/>
        <v>321213</v>
      </c>
    </row>
    <row r="508" spans="1:7" ht="12.75">
      <c r="A508" s="5">
        <v>32211</v>
      </c>
      <c r="B508" s="12">
        <f t="shared" si="22"/>
        <v>322111</v>
      </c>
      <c r="C508" s="1">
        <f t="shared" si="22"/>
        <v>322111</v>
      </c>
      <c r="D508" s="12">
        <f t="shared" si="22"/>
        <v>322111</v>
      </c>
      <c r="E508" s="1">
        <f t="shared" si="22"/>
        <v>322112</v>
      </c>
      <c r="F508" s="12">
        <f t="shared" si="22"/>
        <v>322112</v>
      </c>
      <c r="G508" s="36">
        <f t="shared" si="22"/>
        <v>322113</v>
      </c>
    </row>
    <row r="509" ht="12.75">
      <c r="A509">
        <f>COUNT(A447:A508)</f>
        <v>62</v>
      </c>
    </row>
    <row r="513" ht="12.75">
      <c r="A513" s="31" t="s">
        <v>514</v>
      </c>
    </row>
    <row r="514" spans="1:6" ht="13.5" thickBot="1">
      <c r="A514" s="94" t="s">
        <v>352</v>
      </c>
      <c r="B514" s="95" t="s">
        <v>351</v>
      </c>
      <c r="C514" s="23" t="s">
        <v>352</v>
      </c>
      <c r="D514" s="95" t="s">
        <v>351</v>
      </c>
      <c r="E514" s="23" t="s">
        <v>352</v>
      </c>
      <c r="F514" s="95" t="s">
        <v>351</v>
      </c>
    </row>
    <row r="515" spans="1:8" ht="13.5" thickTop="1">
      <c r="A515" s="93">
        <v>1</v>
      </c>
      <c r="B515" s="9">
        <v>111223</v>
      </c>
      <c r="C515" s="3">
        <v>21</v>
      </c>
      <c r="D515" s="9">
        <v>123111</v>
      </c>
      <c r="E515" s="3">
        <v>41</v>
      </c>
      <c r="F515" s="9">
        <v>213121</v>
      </c>
      <c r="H515" s="92"/>
    </row>
    <row r="516" spans="1:8" ht="12.75">
      <c r="A516" s="93">
        <v>2</v>
      </c>
      <c r="B516" s="9">
        <v>111232</v>
      </c>
      <c r="C516" s="3">
        <v>22</v>
      </c>
      <c r="D516" s="9">
        <v>123112</v>
      </c>
      <c r="E516" s="3">
        <v>42</v>
      </c>
      <c r="F516" s="9">
        <v>213211</v>
      </c>
      <c r="H516" s="92"/>
    </row>
    <row r="517" spans="1:8" ht="12.75">
      <c r="A517" s="93">
        <v>3</v>
      </c>
      <c r="B517" s="9">
        <v>111322</v>
      </c>
      <c r="C517" s="3">
        <v>23</v>
      </c>
      <c r="D517" s="9">
        <v>123121</v>
      </c>
      <c r="E517" s="3">
        <v>43</v>
      </c>
      <c r="F517" s="9">
        <v>221113</v>
      </c>
      <c r="H517" s="92"/>
    </row>
    <row r="518" spans="1:8" ht="12.75">
      <c r="A518" s="93">
        <v>4</v>
      </c>
      <c r="B518" s="9">
        <v>112123</v>
      </c>
      <c r="C518" s="3">
        <v>24</v>
      </c>
      <c r="D518" s="9">
        <v>123211</v>
      </c>
      <c r="E518" s="3">
        <v>44</v>
      </c>
      <c r="F518" s="9">
        <v>221131</v>
      </c>
      <c r="H518" s="92"/>
    </row>
    <row r="519" spans="1:8" ht="12.75">
      <c r="A519" s="93">
        <v>5</v>
      </c>
      <c r="B519" s="9">
        <v>112132</v>
      </c>
      <c r="C519" s="3">
        <v>25</v>
      </c>
      <c r="D519" s="9">
        <v>131122</v>
      </c>
      <c r="E519" s="3">
        <v>45</v>
      </c>
      <c r="F519" s="9">
        <v>221311</v>
      </c>
      <c r="H519" s="92"/>
    </row>
    <row r="520" spans="1:8" ht="12.75">
      <c r="A520" s="93">
        <v>6</v>
      </c>
      <c r="B520" s="9">
        <v>112213</v>
      </c>
      <c r="C520" s="3">
        <v>26</v>
      </c>
      <c r="D520" s="9">
        <v>131212</v>
      </c>
      <c r="E520" s="3">
        <v>46</v>
      </c>
      <c r="F520" s="9">
        <v>223111</v>
      </c>
      <c r="H520" s="92"/>
    </row>
    <row r="521" spans="1:8" ht="12.75">
      <c r="A521" s="93">
        <v>7</v>
      </c>
      <c r="B521" s="9">
        <v>112231</v>
      </c>
      <c r="C521" s="3">
        <v>27</v>
      </c>
      <c r="D521" s="9">
        <v>132112</v>
      </c>
      <c r="E521" s="3">
        <v>47</v>
      </c>
      <c r="F521" s="9">
        <v>231112</v>
      </c>
      <c r="H521" s="92"/>
    </row>
    <row r="522" spans="1:8" ht="12.75">
      <c r="A522" s="93">
        <v>8</v>
      </c>
      <c r="B522" s="9">
        <v>112312</v>
      </c>
      <c r="C522" s="3">
        <v>28</v>
      </c>
      <c r="D522" s="9">
        <v>132121</v>
      </c>
      <c r="E522" s="3">
        <v>48</v>
      </c>
      <c r="F522" s="9">
        <v>231121</v>
      </c>
      <c r="H522" s="92"/>
    </row>
    <row r="523" spans="1:8" ht="12.75">
      <c r="A523" s="93">
        <v>9</v>
      </c>
      <c r="B523" s="9">
        <v>112321</v>
      </c>
      <c r="C523" s="3">
        <v>29</v>
      </c>
      <c r="D523" s="9">
        <v>132211</v>
      </c>
      <c r="E523" s="3">
        <v>49</v>
      </c>
      <c r="F523" s="9">
        <v>231211</v>
      </c>
      <c r="H523" s="92"/>
    </row>
    <row r="524" spans="1:8" ht="12.75">
      <c r="A524" s="93">
        <v>10</v>
      </c>
      <c r="B524" s="9">
        <v>113122</v>
      </c>
      <c r="C524" s="3">
        <v>30</v>
      </c>
      <c r="D524" s="9">
        <v>211123</v>
      </c>
      <c r="E524" s="3">
        <v>50</v>
      </c>
      <c r="F524" s="9">
        <v>232111</v>
      </c>
      <c r="H524" s="92"/>
    </row>
    <row r="525" spans="1:8" ht="12.75">
      <c r="A525" s="93">
        <v>11</v>
      </c>
      <c r="B525" s="9">
        <v>113212</v>
      </c>
      <c r="C525" s="3">
        <v>31</v>
      </c>
      <c r="D525" s="9">
        <v>211132</v>
      </c>
      <c r="E525" s="3">
        <v>51</v>
      </c>
      <c r="F525" s="9">
        <v>311122</v>
      </c>
      <c r="H525" s="92"/>
    </row>
    <row r="526" spans="1:8" ht="12.75">
      <c r="A526" s="93">
        <v>12</v>
      </c>
      <c r="B526" s="9">
        <v>113221</v>
      </c>
      <c r="C526" s="3">
        <v>32</v>
      </c>
      <c r="D526" s="9">
        <v>211213</v>
      </c>
      <c r="E526" s="3">
        <v>52</v>
      </c>
      <c r="F526" s="9">
        <v>311212</v>
      </c>
      <c r="H526" s="92"/>
    </row>
    <row r="527" spans="1:8" ht="12.75">
      <c r="A527" s="93">
        <v>13</v>
      </c>
      <c r="B527" s="9">
        <v>121123</v>
      </c>
      <c r="C527" s="3">
        <v>33</v>
      </c>
      <c r="D527" s="9">
        <v>211231</v>
      </c>
      <c r="E527" s="3">
        <v>53</v>
      </c>
      <c r="F527" s="9">
        <v>311221</v>
      </c>
      <c r="H527" s="92"/>
    </row>
    <row r="528" spans="1:8" ht="12.75">
      <c r="A528" s="93">
        <v>14</v>
      </c>
      <c r="B528" s="9">
        <v>121132</v>
      </c>
      <c r="C528" s="3">
        <v>34</v>
      </c>
      <c r="D528" s="9">
        <v>211312</v>
      </c>
      <c r="E528" s="3">
        <v>54</v>
      </c>
      <c r="F528" s="9">
        <v>312112</v>
      </c>
      <c r="H528" s="92"/>
    </row>
    <row r="529" spans="1:6" ht="12.75">
      <c r="A529" s="93">
        <v>15</v>
      </c>
      <c r="B529" s="9">
        <v>121213</v>
      </c>
      <c r="C529" s="3">
        <v>35</v>
      </c>
      <c r="D529" s="9">
        <v>211321</v>
      </c>
      <c r="E529" s="3">
        <v>55</v>
      </c>
      <c r="F529" s="9">
        <v>312121</v>
      </c>
    </row>
    <row r="530" spans="1:6" ht="12.75">
      <c r="A530" s="93">
        <v>16</v>
      </c>
      <c r="B530" s="9">
        <v>121231</v>
      </c>
      <c r="C530" s="3">
        <v>36</v>
      </c>
      <c r="D530" s="9">
        <v>211322</v>
      </c>
      <c r="E530" s="3">
        <v>56</v>
      </c>
      <c r="F530" s="9">
        <v>312211</v>
      </c>
    </row>
    <row r="531" spans="1:6" ht="12.75">
      <c r="A531" s="93">
        <v>17</v>
      </c>
      <c r="B531" s="9">
        <v>121312</v>
      </c>
      <c r="C531" s="3">
        <v>37</v>
      </c>
      <c r="D531" s="9">
        <v>212113</v>
      </c>
      <c r="E531" s="3">
        <v>57</v>
      </c>
      <c r="F531" s="9">
        <v>321112</v>
      </c>
    </row>
    <row r="532" spans="1:6" ht="12.75">
      <c r="A532" s="93">
        <v>18</v>
      </c>
      <c r="B532" s="9">
        <v>121321</v>
      </c>
      <c r="C532" s="3">
        <v>38</v>
      </c>
      <c r="D532" s="9">
        <v>212131</v>
      </c>
      <c r="E532" s="3">
        <v>58</v>
      </c>
      <c r="F532" s="9">
        <v>321121</v>
      </c>
    </row>
    <row r="533" spans="1:6" ht="12.75">
      <c r="A533" s="93">
        <v>19</v>
      </c>
      <c r="B533" s="9">
        <v>122113</v>
      </c>
      <c r="C533" s="3">
        <v>39</v>
      </c>
      <c r="D533" s="9">
        <v>212311</v>
      </c>
      <c r="E533" s="3">
        <v>59</v>
      </c>
      <c r="F533" s="9">
        <v>321211</v>
      </c>
    </row>
    <row r="534" spans="1:6" ht="12.75">
      <c r="A534" s="5">
        <v>20</v>
      </c>
      <c r="B534" s="12">
        <v>122131</v>
      </c>
      <c r="C534" s="1">
        <v>40</v>
      </c>
      <c r="D534" s="12">
        <v>213112</v>
      </c>
      <c r="E534" s="1">
        <v>60</v>
      </c>
      <c r="F534" s="12">
        <v>322111</v>
      </c>
    </row>
    <row r="539" spans="1:2" ht="12.75">
      <c r="A539" s="31" t="s">
        <v>457</v>
      </c>
      <c r="B539" s="31" t="s">
        <v>458</v>
      </c>
    </row>
    <row r="543" spans="1:6" ht="13.5" thickBot="1">
      <c r="A543" s="247"/>
      <c r="B543" s="248"/>
      <c r="C543" s="248"/>
      <c r="D543" s="188"/>
      <c r="E543" s="247"/>
      <c r="F543" s="188" t="s">
        <v>430</v>
      </c>
    </row>
    <row r="544" spans="1:6" ht="13.5" thickTop="1">
      <c r="A544" s="40" t="s">
        <v>459</v>
      </c>
      <c r="B544" s="3"/>
      <c r="C544" s="3"/>
      <c r="D544" s="260">
        <v>9</v>
      </c>
      <c r="E544" s="266"/>
      <c r="F544" s="260"/>
    </row>
    <row r="545" spans="1:6" ht="12.75">
      <c r="A545" s="40" t="s">
        <v>460</v>
      </c>
      <c r="B545" s="3"/>
      <c r="C545" s="3"/>
      <c r="D545" s="260">
        <v>5</v>
      </c>
      <c r="E545" s="266"/>
      <c r="F545" s="260"/>
    </row>
    <row r="546" spans="1:6" ht="12.75">
      <c r="A546" s="40" t="s">
        <v>461</v>
      </c>
      <c r="B546" s="3"/>
      <c r="C546" s="3"/>
      <c r="D546" s="260">
        <v>4</v>
      </c>
      <c r="E546" s="266"/>
      <c r="F546" s="260"/>
    </row>
    <row r="547" spans="1:6" ht="12.75">
      <c r="A547" s="40" t="s">
        <v>462</v>
      </c>
      <c r="B547" s="3"/>
      <c r="C547" s="3"/>
      <c r="D547" s="260">
        <v>5</v>
      </c>
      <c r="E547" s="266" t="s">
        <v>469</v>
      </c>
      <c r="F547" s="267">
        <v>5</v>
      </c>
    </row>
    <row r="548" spans="1:6" ht="12.75">
      <c r="A548" s="40" t="s">
        <v>463</v>
      </c>
      <c r="B548" s="3"/>
      <c r="C548" s="3"/>
      <c r="D548" s="260">
        <v>4</v>
      </c>
      <c r="E548" s="266"/>
      <c r="F548" s="267">
        <f>F547*D548</f>
        <v>20</v>
      </c>
    </row>
    <row r="549" spans="1:6" ht="12.75">
      <c r="A549" s="40" t="s">
        <v>464</v>
      </c>
      <c r="B549" s="3"/>
      <c r="C549" s="3"/>
      <c r="D549" s="260">
        <v>3</v>
      </c>
      <c r="E549" s="266"/>
      <c r="F549" s="267">
        <f>F548*D549</f>
        <v>60</v>
      </c>
    </row>
    <row r="550" spans="1:6" ht="12.75">
      <c r="A550" s="40" t="s">
        <v>465</v>
      </c>
      <c r="B550" s="3"/>
      <c r="C550" s="3"/>
      <c r="D550" s="260">
        <v>2</v>
      </c>
      <c r="E550" s="266"/>
      <c r="F550" s="267">
        <f>F549*D550</f>
        <v>120</v>
      </c>
    </row>
    <row r="551" spans="1:6" ht="12.75">
      <c r="A551" s="40" t="s">
        <v>466</v>
      </c>
      <c r="B551" s="3"/>
      <c r="C551" s="3"/>
      <c r="D551" s="260">
        <v>1</v>
      </c>
      <c r="E551" s="266"/>
      <c r="F551" s="267">
        <f>F550*D551</f>
        <v>120</v>
      </c>
    </row>
    <row r="552" spans="1:6" ht="12.75">
      <c r="A552" s="40" t="s">
        <v>467</v>
      </c>
      <c r="B552" s="3"/>
      <c r="C552" s="3"/>
      <c r="D552" s="260">
        <v>4</v>
      </c>
      <c r="E552" s="266" t="s">
        <v>468</v>
      </c>
      <c r="F552" s="267">
        <v>4</v>
      </c>
    </row>
    <row r="553" spans="1:6" ht="12.75">
      <c r="A553" s="40" t="s">
        <v>471</v>
      </c>
      <c r="B553" s="3"/>
      <c r="C553" s="3"/>
      <c r="D553" s="260">
        <v>3</v>
      </c>
      <c r="E553" s="266"/>
      <c r="F553" s="267">
        <f>F552*D553</f>
        <v>12</v>
      </c>
    </row>
    <row r="554" spans="1:6" ht="12.75">
      <c r="A554" s="40" t="s">
        <v>470</v>
      </c>
      <c r="B554" s="3"/>
      <c r="C554" s="3"/>
      <c r="D554" s="260">
        <v>2</v>
      </c>
      <c r="E554" s="266"/>
      <c r="F554" s="267">
        <f>F553*D554</f>
        <v>24</v>
      </c>
    </row>
    <row r="555" spans="1:6" ht="13.5" thickBot="1">
      <c r="A555" s="249" t="s">
        <v>472</v>
      </c>
      <c r="B555" s="246"/>
      <c r="C555" s="246"/>
      <c r="D555" s="261">
        <v>1</v>
      </c>
      <c r="E555" s="217"/>
      <c r="F555" s="268">
        <f>F554*D555</f>
        <v>24</v>
      </c>
    </row>
    <row r="556" spans="1:6" ht="12.75">
      <c r="A556" s="40" t="s">
        <v>473</v>
      </c>
      <c r="B556" s="3"/>
      <c r="C556" s="3"/>
      <c r="D556" s="263"/>
      <c r="E556" s="263"/>
      <c r="F556" s="260">
        <f>F551</f>
        <v>120</v>
      </c>
    </row>
    <row r="557" spans="1:6" ht="12.75">
      <c r="A557" s="153" t="s">
        <v>474</v>
      </c>
      <c r="B557" s="3"/>
      <c r="C557" s="3"/>
      <c r="D557" s="263"/>
      <c r="E557" s="263"/>
      <c r="F557" s="260">
        <f>F555</f>
        <v>24</v>
      </c>
    </row>
    <row r="558" spans="1:6" ht="13.5" thickBot="1">
      <c r="A558" s="41" t="s">
        <v>475</v>
      </c>
      <c r="B558" s="246"/>
      <c r="C558" s="246"/>
      <c r="D558" s="218"/>
      <c r="E558" s="218"/>
      <c r="F558" s="269">
        <f>F557*F556</f>
        <v>2880</v>
      </c>
    </row>
    <row r="559" spans="1:6" ht="12.75">
      <c r="A559" s="40" t="s">
        <v>476</v>
      </c>
      <c r="B559" s="3"/>
      <c r="C559" s="3"/>
      <c r="D559" s="263"/>
      <c r="E559" s="263"/>
      <c r="F559" s="270">
        <f>PERMUT(5,5)*PERMUT(4,4)</f>
        <v>2880</v>
      </c>
    </row>
    <row r="560" spans="1:6" ht="12.75">
      <c r="A560" s="42" t="s">
        <v>477</v>
      </c>
      <c r="B560" s="1"/>
      <c r="C560" s="1"/>
      <c r="D560" s="220"/>
      <c r="E560" s="220"/>
      <c r="F560" s="271">
        <f>FACT(5)*FACT(4)</f>
        <v>2880</v>
      </c>
    </row>
    <row r="563" spans="1:2" ht="12.75">
      <c r="A563" s="31" t="s">
        <v>500</v>
      </c>
      <c r="B563" s="31" t="s">
        <v>353</v>
      </c>
    </row>
    <row r="565" spans="1:4" ht="12.75">
      <c r="A565" s="274" t="s">
        <v>501</v>
      </c>
      <c r="B565" s="272"/>
      <c r="C565" s="272"/>
      <c r="D565" s="273">
        <v>12</v>
      </c>
    </row>
    <row r="566" spans="1:4" ht="12.75">
      <c r="A566" s="275" t="s">
        <v>502</v>
      </c>
      <c r="B566" s="2"/>
      <c r="C566" s="2"/>
      <c r="D566" s="13">
        <v>5</v>
      </c>
    </row>
    <row r="567" spans="1:4" ht="12.75">
      <c r="A567" s="275" t="s">
        <v>503</v>
      </c>
      <c r="B567" s="2"/>
      <c r="C567" s="2"/>
      <c r="D567" s="13">
        <v>7</v>
      </c>
    </row>
    <row r="568" spans="1:4" ht="12.75">
      <c r="A568" s="275" t="s">
        <v>507</v>
      </c>
      <c r="B568" s="3"/>
      <c r="C568" s="3"/>
      <c r="D568" s="9">
        <f>D567-1</f>
        <v>6</v>
      </c>
    </row>
    <row r="569" spans="1:4" ht="12.75">
      <c r="A569" s="245" t="s">
        <v>508</v>
      </c>
      <c r="B569" s="1"/>
      <c r="C569" s="1"/>
      <c r="D569" s="181">
        <f>FACT(D568)</f>
        <v>720</v>
      </c>
    </row>
    <row r="572" spans="1:2" ht="12.75">
      <c r="A572" s="31" t="s">
        <v>478</v>
      </c>
      <c r="B572" s="31" t="s">
        <v>499</v>
      </c>
    </row>
    <row r="573" spans="1:2" ht="12.75">
      <c r="A573" s="31"/>
      <c r="B573" s="31"/>
    </row>
    <row r="574" spans="1:2" ht="12.75">
      <c r="A574" s="31"/>
      <c r="B574" s="31"/>
    </row>
    <row r="575" spans="1:2" ht="12.75">
      <c r="A575" s="31"/>
      <c r="B575" s="31"/>
    </row>
    <row r="576" spans="1:2" ht="12.75">
      <c r="A576" s="31"/>
      <c r="B576" s="31"/>
    </row>
    <row r="577" spans="1:2" ht="12.75">
      <c r="A577" s="31"/>
      <c r="B577" s="31"/>
    </row>
    <row r="578" spans="1:2" ht="12.75">
      <c r="A578" s="31"/>
      <c r="B578" s="31"/>
    </row>
    <row r="579" spans="1:2" ht="12.75">
      <c r="A579" s="31"/>
      <c r="B579" s="31"/>
    </row>
    <row r="580" spans="1:2" ht="12.75">
      <c r="A580" s="31"/>
      <c r="B580" s="31"/>
    </row>
    <row r="581" spans="1:2" ht="12.75">
      <c r="A581" s="31"/>
      <c r="B581" s="31"/>
    </row>
    <row r="582" spans="1:2" ht="12.75">
      <c r="A582" s="31"/>
      <c r="B582" s="31"/>
    </row>
    <row r="583" spans="1:2" ht="12.75">
      <c r="A583" s="31"/>
      <c r="B583" s="31"/>
    </row>
    <row r="585" spans="1:4" ht="12.75">
      <c r="A585" s="60" t="s">
        <v>479</v>
      </c>
      <c r="B585" s="33"/>
      <c r="C585" s="33"/>
      <c r="D585" s="276">
        <v>9</v>
      </c>
    </row>
    <row r="586" spans="1:4" ht="12.75">
      <c r="A586" s="40" t="s">
        <v>480</v>
      </c>
      <c r="B586" s="3"/>
      <c r="C586" s="3"/>
      <c r="D586" s="277">
        <f>PERMUT(9,9)</f>
        <v>362880</v>
      </c>
    </row>
    <row r="587" spans="1:4" ht="12.75">
      <c r="A587" s="40" t="s">
        <v>483</v>
      </c>
      <c r="B587" s="3"/>
      <c r="C587" s="3"/>
      <c r="D587" s="278">
        <v>7</v>
      </c>
    </row>
    <row r="588" spans="1:4" ht="12.75">
      <c r="A588" s="40" t="s">
        <v>480</v>
      </c>
      <c r="B588" s="3"/>
      <c r="C588" s="3"/>
      <c r="D588" s="279">
        <f>PERMUT(7,7)</f>
        <v>5040</v>
      </c>
    </row>
    <row r="589" spans="1:4" ht="12.75">
      <c r="A589" s="40" t="s">
        <v>481</v>
      </c>
      <c r="B589" s="3"/>
      <c r="C589" s="3"/>
      <c r="D589" s="280">
        <f>PERMUT(2,2)</f>
        <v>2</v>
      </c>
    </row>
    <row r="590" spans="1:4" ht="12.75">
      <c r="A590" s="40" t="s">
        <v>482</v>
      </c>
      <c r="B590" s="3"/>
      <c r="C590" s="3"/>
      <c r="D590" s="281">
        <f>D588*D589</f>
        <v>10080</v>
      </c>
    </row>
    <row r="591" spans="1:4" ht="12.75">
      <c r="A591" s="42" t="s">
        <v>484</v>
      </c>
      <c r="B591" s="1"/>
      <c r="C591" s="1"/>
      <c r="D591" s="282">
        <f>D586-D590</f>
        <v>352800</v>
      </c>
    </row>
    <row r="594" spans="1:2" ht="12.75">
      <c r="A594" s="206" t="s">
        <v>485</v>
      </c>
      <c r="B594" s="206" t="s">
        <v>486</v>
      </c>
    </row>
    <row r="595" spans="1:2" ht="12.75">
      <c r="A595" s="206"/>
      <c r="B595" s="206"/>
    </row>
    <row r="596" spans="1:2" ht="12.75">
      <c r="A596" s="206"/>
      <c r="B596" s="206"/>
    </row>
    <row r="597" spans="1:2" ht="12.75">
      <c r="A597" s="206"/>
      <c r="B597" s="206"/>
    </row>
    <row r="598" spans="1:2" ht="12.75">
      <c r="A598" s="31" t="s">
        <v>505</v>
      </c>
      <c r="B598" s="31" t="s">
        <v>506</v>
      </c>
    </row>
    <row r="599" spans="1:2" ht="12.75">
      <c r="A599" s="206"/>
      <c r="B599" s="206"/>
    </row>
    <row r="600" spans="1:2" ht="12.75">
      <c r="A600" s="206"/>
      <c r="B600" s="206"/>
    </row>
    <row r="601" spans="1:2" ht="12.75">
      <c r="A601" s="206"/>
      <c r="B601" s="206"/>
    </row>
    <row r="602" spans="1:2" ht="12.75">
      <c r="A602" s="206"/>
      <c r="B602" s="206"/>
    </row>
    <row r="603" spans="1:2" ht="12.75">
      <c r="A603" s="206"/>
      <c r="B603" s="206"/>
    </row>
    <row r="604" ht="12.75">
      <c r="E604" s="253"/>
    </row>
    <row r="605" spans="1:2" ht="12.75">
      <c r="A605" s="99" t="s">
        <v>515</v>
      </c>
      <c r="B605" s="99"/>
    </row>
    <row r="606" spans="1:5" ht="12.75">
      <c r="A606" s="154" t="s">
        <v>354</v>
      </c>
      <c r="B606" s="155"/>
      <c r="C606" s="156">
        <v>10</v>
      </c>
      <c r="D606" s="34"/>
      <c r="E606" s="34"/>
    </row>
    <row r="607" spans="1:5" ht="12.75">
      <c r="A607" s="146" t="s">
        <v>395</v>
      </c>
      <c r="B607" s="157"/>
      <c r="C607" s="251">
        <v>0.02</v>
      </c>
      <c r="D607" s="35"/>
      <c r="E607" s="35"/>
    </row>
    <row r="608" spans="1:5" ht="12.75">
      <c r="A608" s="150" t="s">
        <v>396</v>
      </c>
      <c r="B608" s="158"/>
      <c r="C608" s="159">
        <f>1-C607</f>
        <v>0.98</v>
      </c>
      <c r="D608" s="36"/>
      <c r="E608" s="12"/>
    </row>
    <row r="609" spans="1:5" ht="12.75">
      <c r="A609" s="149" t="s">
        <v>355</v>
      </c>
      <c r="B609" s="29" t="s">
        <v>397</v>
      </c>
      <c r="C609" s="148" t="s">
        <v>385</v>
      </c>
      <c r="D609" s="147" t="s">
        <v>385</v>
      </c>
      <c r="E609" s="147" t="s">
        <v>385</v>
      </c>
    </row>
    <row r="610" spans="1:5" ht="13.5" thickBot="1">
      <c r="A610" s="98" t="s">
        <v>356</v>
      </c>
      <c r="B610" s="73" t="s">
        <v>398</v>
      </c>
      <c r="C610" s="73" t="s">
        <v>399</v>
      </c>
      <c r="D610" s="151" t="s">
        <v>400</v>
      </c>
      <c r="E610" s="75" t="s">
        <v>401</v>
      </c>
    </row>
    <row r="611" spans="1:6" ht="13.5" thickTop="1">
      <c r="A611" s="93">
        <v>0</v>
      </c>
      <c r="B611" s="125">
        <f aca="true" t="shared" si="23" ref="B611:B621">FACT($C$606)/(FACT(A611)*FACT($C$606-A611))</f>
        <v>1</v>
      </c>
      <c r="C611" s="256">
        <f aca="true" t="shared" si="24" ref="C611:C621">$C$607^A611*$C$608^($C$606-A611)</f>
        <v>0.8170728068875466</v>
      </c>
      <c r="D611" s="250">
        <f aca="true" t="shared" si="25" ref="D611:D621">BINOMDIST(A611,$C$606,$C$607,0)</f>
        <v>0.8170728068875467</v>
      </c>
      <c r="E611" s="250">
        <f aca="true" t="shared" si="26" ref="E611:E621">BINOMDIST(A611,$C$606,$C$607,1)</f>
        <v>0.8170728068875467</v>
      </c>
      <c r="F611" s="253"/>
    </row>
    <row r="612" spans="1:6" ht="12.75">
      <c r="A612" s="93">
        <v>1</v>
      </c>
      <c r="B612" s="9">
        <f t="shared" si="23"/>
        <v>10</v>
      </c>
      <c r="C612" s="142">
        <f t="shared" si="24"/>
        <v>0.016674955242602995</v>
      </c>
      <c r="D612" s="139">
        <f t="shared" si="25"/>
        <v>0.16674955242602996</v>
      </c>
      <c r="E612" s="139">
        <f t="shared" si="26"/>
        <v>0.9838223593135766</v>
      </c>
      <c r="F612" s="253"/>
    </row>
    <row r="613" spans="1:6" ht="12.75">
      <c r="A613" s="93">
        <v>2</v>
      </c>
      <c r="B613" s="9">
        <f t="shared" si="23"/>
        <v>45</v>
      </c>
      <c r="C613" s="142">
        <f t="shared" si="24"/>
        <v>0.00034030520903271415</v>
      </c>
      <c r="D613" s="139">
        <f t="shared" si="25"/>
        <v>0.015313734406472141</v>
      </c>
      <c r="E613" s="139">
        <f t="shared" si="26"/>
        <v>0.9991360937200487</v>
      </c>
      <c r="F613" s="253"/>
    </row>
    <row r="614" spans="1:6" ht="12.75">
      <c r="A614" s="93">
        <v>3</v>
      </c>
      <c r="B614" s="9">
        <f t="shared" si="23"/>
        <v>120</v>
      </c>
      <c r="C614" s="252">
        <f t="shared" si="24"/>
        <v>6.945004265973759E-06</v>
      </c>
      <c r="D614" s="139">
        <f t="shared" si="25"/>
        <v>0.0008334005119168518</v>
      </c>
      <c r="E614" s="255">
        <f t="shared" si="26"/>
        <v>0.9999694942319656</v>
      </c>
      <c r="F614" s="254"/>
    </row>
    <row r="615" spans="1:5" ht="12.75">
      <c r="A615" s="93">
        <v>4</v>
      </c>
      <c r="B615" s="9">
        <f t="shared" si="23"/>
        <v>210</v>
      </c>
      <c r="C615" s="142">
        <f t="shared" si="24"/>
        <v>1.4173478093823996E-07</v>
      </c>
      <c r="D615" s="139">
        <f t="shared" si="25"/>
        <v>2.9764303997030407E-05</v>
      </c>
      <c r="E615" s="139">
        <f t="shared" si="26"/>
        <v>0.9999992585359626</v>
      </c>
    </row>
    <row r="616" spans="1:5" ht="12.75">
      <c r="A616" s="93">
        <v>5</v>
      </c>
      <c r="B616" s="9">
        <f t="shared" si="23"/>
        <v>252</v>
      </c>
      <c r="C616" s="142">
        <f t="shared" si="24"/>
        <v>2.8925465497599994E-09</v>
      </c>
      <c r="D616" s="139">
        <f t="shared" si="25"/>
        <v>7.289217305395213E-07</v>
      </c>
      <c r="E616" s="139">
        <f t="shared" si="26"/>
        <v>0.9999999874576931</v>
      </c>
    </row>
    <row r="617" spans="1:5" ht="12.75">
      <c r="A617" s="93">
        <v>6</v>
      </c>
      <c r="B617" s="9">
        <f t="shared" si="23"/>
        <v>210</v>
      </c>
      <c r="C617" s="142">
        <f t="shared" si="24"/>
        <v>5.903156223999999E-11</v>
      </c>
      <c r="D617" s="139">
        <f t="shared" si="25"/>
        <v>1.2396628070400014E-08</v>
      </c>
      <c r="E617" s="139">
        <f t="shared" si="26"/>
        <v>0.9999999998543212</v>
      </c>
    </row>
    <row r="618" spans="1:5" ht="12.75">
      <c r="A618" s="93">
        <v>7</v>
      </c>
      <c r="B618" s="9">
        <f t="shared" si="23"/>
        <v>120</v>
      </c>
      <c r="C618" s="142">
        <f t="shared" si="24"/>
        <v>1.2047257600000001E-12</v>
      </c>
      <c r="D618" s="139">
        <f t="shared" si="25"/>
        <v>1.4456709120000015E-10</v>
      </c>
      <c r="E618" s="139">
        <f t="shared" si="26"/>
        <v>0.9999999999988883</v>
      </c>
    </row>
    <row r="619" spans="1:5" ht="12.75">
      <c r="A619" s="93">
        <v>8</v>
      </c>
      <c r="B619" s="9">
        <f t="shared" si="23"/>
        <v>45</v>
      </c>
      <c r="C619" s="142">
        <f t="shared" si="24"/>
        <v>2.458624E-14</v>
      </c>
      <c r="D619" s="139">
        <f t="shared" si="25"/>
        <v>1.1063808000000008E-12</v>
      </c>
      <c r="E619" s="139">
        <f t="shared" si="26"/>
        <v>0.9999999999999947</v>
      </c>
    </row>
    <row r="620" spans="1:5" ht="12.75">
      <c r="A620" s="93">
        <v>9</v>
      </c>
      <c r="B620" s="9">
        <f t="shared" si="23"/>
        <v>10</v>
      </c>
      <c r="C620" s="142">
        <f t="shared" si="24"/>
        <v>5.0176E-16</v>
      </c>
      <c r="D620" s="139">
        <f t="shared" si="25"/>
        <v>5.01760000000002E-15</v>
      </c>
      <c r="E620" s="139">
        <f t="shared" si="26"/>
        <v>0.9999999999999997</v>
      </c>
    </row>
    <row r="621" spans="1:5" ht="13.5" thickBot="1">
      <c r="A621" s="116">
        <v>10</v>
      </c>
      <c r="B621" s="27">
        <f t="shared" si="23"/>
        <v>1</v>
      </c>
      <c r="C621" s="152">
        <f t="shared" si="24"/>
        <v>1.0240000000000001E-17</v>
      </c>
      <c r="D621" s="152">
        <f t="shared" si="25"/>
        <v>1.0240000000000038E-17</v>
      </c>
      <c r="E621" s="152">
        <f t="shared" si="26"/>
        <v>0.9999999999999997</v>
      </c>
    </row>
    <row r="622" spans="1:5" ht="12.75">
      <c r="A622" s="5"/>
      <c r="B622" s="1"/>
      <c r="C622" s="12" t="s">
        <v>374</v>
      </c>
      <c r="D622" s="141">
        <f>SUM(D611:D621)</f>
        <v>0.9999999999999997</v>
      </c>
      <c r="E622" s="36"/>
    </row>
    <row r="625" spans="1:2" ht="12.75">
      <c r="A625" s="31" t="s">
        <v>487</v>
      </c>
      <c r="B625" s="31" t="s">
        <v>488</v>
      </c>
    </row>
    <row r="626" spans="1:2" ht="12.75">
      <c r="A626" s="31"/>
      <c r="B626" s="31"/>
    </row>
    <row r="627" spans="1:2" ht="12.75">
      <c r="A627" s="31"/>
      <c r="B627" s="31"/>
    </row>
    <row r="628" spans="1:2" ht="12.75">
      <c r="A628" s="31"/>
      <c r="B628" s="31"/>
    </row>
    <row r="629" spans="1:2" ht="12.75">
      <c r="A629" s="31"/>
      <c r="B629" s="31"/>
    </row>
    <row r="630" spans="1:2" ht="12.75">
      <c r="A630" s="31"/>
      <c r="B630" s="31"/>
    </row>
    <row r="631" spans="1:2" ht="12.75">
      <c r="A631" s="31"/>
      <c r="B631" s="31"/>
    </row>
    <row r="632" spans="1:2" ht="12.75">
      <c r="A632" s="31"/>
      <c r="B632" s="31"/>
    </row>
    <row r="633" spans="1:2" ht="12.75">
      <c r="A633" s="31"/>
      <c r="B633" s="31"/>
    </row>
    <row r="635" spans="1:12" ht="12.75">
      <c r="A635" s="105"/>
      <c r="B635" s="119" t="s">
        <v>373</v>
      </c>
      <c r="C635" s="120"/>
      <c r="D635" s="119"/>
      <c r="E635" s="120"/>
      <c r="F635" s="100"/>
      <c r="G635" s="106"/>
      <c r="H635" s="100"/>
      <c r="I635" s="106"/>
      <c r="J635" s="100"/>
      <c r="K635" s="107"/>
      <c r="L635" s="97"/>
    </row>
    <row r="636" spans="1:12" ht="13.5" thickBot="1">
      <c r="A636" s="108" t="s">
        <v>360</v>
      </c>
      <c r="B636" s="103" t="s">
        <v>361</v>
      </c>
      <c r="C636" s="104" t="s">
        <v>362</v>
      </c>
      <c r="D636" s="103" t="s">
        <v>363</v>
      </c>
      <c r="E636" s="104" t="s">
        <v>364</v>
      </c>
      <c r="F636" s="103" t="s">
        <v>365</v>
      </c>
      <c r="G636" s="104" t="s">
        <v>366</v>
      </c>
      <c r="H636" s="103" t="s">
        <v>367</v>
      </c>
      <c r="I636" s="104" t="s">
        <v>368</v>
      </c>
      <c r="J636" s="103" t="s">
        <v>369</v>
      </c>
      <c r="K636" s="109" t="s">
        <v>370</v>
      </c>
      <c r="L636" s="121" t="s">
        <v>374</v>
      </c>
    </row>
    <row r="637" spans="1:12" ht="13.5" thickTop="1">
      <c r="A637" s="110">
        <v>1</v>
      </c>
      <c r="B637" s="101" t="s">
        <v>372</v>
      </c>
      <c r="C637" s="111">
        <v>1</v>
      </c>
      <c r="D637" s="101">
        <v>1</v>
      </c>
      <c r="E637" s="111" t="s">
        <v>372</v>
      </c>
      <c r="F637" s="101">
        <v>1</v>
      </c>
      <c r="G637" s="111" t="s">
        <v>372</v>
      </c>
      <c r="H637" s="101" t="s">
        <v>372</v>
      </c>
      <c r="I637" s="111" t="s">
        <v>372</v>
      </c>
      <c r="J637" s="101" t="s">
        <v>372</v>
      </c>
      <c r="K637" s="112" t="s">
        <v>372</v>
      </c>
      <c r="L637" s="9">
        <f>SUM(B637:K637)</f>
        <v>3</v>
      </c>
    </row>
    <row r="638" spans="1:12" ht="12.75">
      <c r="A638" s="110">
        <v>2</v>
      </c>
      <c r="B638" s="101" t="s">
        <v>372</v>
      </c>
      <c r="C638" s="111">
        <v>1</v>
      </c>
      <c r="D638" s="101" t="s">
        <v>372</v>
      </c>
      <c r="E638" s="111" t="s">
        <v>372</v>
      </c>
      <c r="F638" s="101" t="s">
        <v>372</v>
      </c>
      <c r="G638" s="111" t="s">
        <v>372</v>
      </c>
      <c r="H638" s="101" t="s">
        <v>372</v>
      </c>
      <c r="I638" s="111" t="s">
        <v>372</v>
      </c>
      <c r="J638" s="101" t="s">
        <v>372</v>
      </c>
      <c r="K638" s="112">
        <v>1</v>
      </c>
      <c r="L638" s="9">
        <f aca="true" t="shared" si="27" ref="L638:L701">SUM(B638:K638)</f>
        <v>2</v>
      </c>
    </row>
    <row r="639" spans="1:12" ht="12.75">
      <c r="A639" s="110">
        <v>3</v>
      </c>
      <c r="B639" s="101" t="s">
        <v>372</v>
      </c>
      <c r="C639" s="111" t="s">
        <v>372</v>
      </c>
      <c r="D639" s="101" t="s">
        <v>372</v>
      </c>
      <c r="E639" s="111" t="s">
        <v>372</v>
      </c>
      <c r="F639" s="101">
        <v>1</v>
      </c>
      <c r="G639" s="111" t="s">
        <v>372</v>
      </c>
      <c r="H639" s="101" t="s">
        <v>372</v>
      </c>
      <c r="I639" s="111" t="s">
        <v>372</v>
      </c>
      <c r="J639" s="101" t="s">
        <v>372</v>
      </c>
      <c r="K639" s="112">
        <v>1</v>
      </c>
      <c r="L639" s="9">
        <f t="shared" si="27"/>
        <v>2</v>
      </c>
    </row>
    <row r="640" spans="1:12" ht="12.75">
      <c r="A640" s="110">
        <v>4</v>
      </c>
      <c r="B640" s="101">
        <v>1</v>
      </c>
      <c r="C640" s="111" t="s">
        <v>372</v>
      </c>
      <c r="D640" s="101" t="s">
        <v>372</v>
      </c>
      <c r="E640" s="111" t="s">
        <v>372</v>
      </c>
      <c r="F640" s="101">
        <v>1</v>
      </c>
      <c r="G640" s="111">
        <v>1</v>
      </c>
      <c r="H640" s="101" t="s">
        <v>372</v>
      </c>
      <c r="I640" s="111" t="s">
        <v>372</v>
      </c>
      <c r="J640" s="101" t="s">
        <v>372</v>
      </c>
      <c r="K640" s="112" t="s">
        <v>372</v>
      </c>
      <c r="L640" s="9">
        <f t="shared" si="27"/>
        <v>3</v>
      </c>
    </row>
    <row r="641" spans="1:12" ht="12.75">
      <c r="A641" s="110">
        <v>5</v>
      </c>
      <c r="B641" s="101" t="s">
        <v>372</v>
      </c>
      <c r="C641" s="111" t="s">
        <v>372</v>
      </c>
      <c r="D641" s="101" t="s">
        <v>372</v>
      </c>
      <c r="E641" s="111" t="s">
        <v>372</v>
      </c>
      <c r="F641" s="101" t="s">
        <v>372</v>
      </c>
      <c r="G641" s="111" t="s">
        <v>372</v>
      </c>
      <c r="H641" s="101">
        <v>1</v>
      </c>
      <c r="I641" s="111" t="s">
        <v>372</v>
      </c>
      <c r="J641" s="101" t="s">
        <v>372</v>
      </c>
      <c r="K641" s="112">
        <v>1</v>
      </c>
      <c r="L641" s="9">
        <f t="shared" si="27"/>
        <v>2</v>
      </c>
    </row>
    <row r="642" spans="1:12" ht="12.75">
      <c r="A642" s="110">
        <v>6</v>
      </c>
      <c r="B642" s="101" t="s">
        <v>372</v>
      </c>
      <c r="C642" s="111">
        <v>1</v>
      </c>
      <c r="D642" s="101" t="s">
        <v>372</v>
      </c>
      <c r="E642" s="111">
        <v>1</v>
      </c>
      <c r="F642" s="101">
        <v>1</v>
      </c>
      <c r="G642" s="111" t="s">
        <v>372</v>
      </c>
      <c r="H642" s="101" t="s">
        <v>372</v>
      </c>
      <c r="I642" s="111">
        <v>1</v>
      </c>
      <c r="J642" s="101" t="s">
        <v>372</v>
      </c>
      <c r="K642" s="112" t="s">
        <v>372</v>
      </c>
      <c r="L642" s="9">
        <f t="shared" si="27"/>
        <v>4</v>
      </c>
    </row>
    <row r="643" spans="1:12" ht="12.75">
      <c r="A643" s="110">
        <v>7</v>
      </c>
      <c r="B643" s="101" t="s">
        <v>372</v>
      </c>
      <c r="C643" s="111" t="s">
        <v>372</v>
      </c>
      <c r="D643" s="101">
        <v>1</v>
      </c>
      <c r="E643" s="111" t="s">
        <v>372</v>
      </c>
      <c r="F643" s="101">
        <v>1</v>
      </c>
      <c r="G643" s="111" t="s">
        <v>372</v>
      </c>
      <c r="H643" s="101" t="s">
        <v>372</v>
      </c>
      <c r="I643" s="111" t="s">
        <v>372</v>
      </c>
      <c r="J643" s="101" t="s">
        <v>372</v>
      </c>
      <c r="K643" s="112" t="s">
        <v>372</v>
      </c>
      <c r="L643" s="9">
        <f t="shared" si="27"/>
        <v>2</v>
      </c>
    </row>
    <row r="644" spans="1:12" ht="12.75">
      <c r="A644" s="110">
        <v>8</v>
      </c>
      <c r="B644" s="101">
        <v>1</v>
      </c>
      <c r="C644" s="111" t="s">
        <v>372</v>
      </c>
      <c r="D644" s="101">
        <v>1</v>
      </c>
      <c r="E644" s="111" t="s">
        <v>372</v>
      </c>
      <c r="F644" s="101" t="s">
        <v>372</v>
      </c>
      <c r="G644" s="111" t="s">
        <v>372</v>
      </c>
      <c r="H644" s="101" t="s">
        <v>372</v>
      </c>
      <c r="I644" s="111" t="s">
        <v>372</v>
      </c>
      <c r="J644" s="101">
        <v>1</v>
      </c>
      <c r="K644" s="112" t="s">
        <v>372</v>
      </c>
      <c r="L644" s="9">
        <f t="shared" si="27"/>
        <v>3</v>
      </c>
    </row>
    <row r="645" spans="1:12" ht="12.75">
      <c r="A645" s="110">
        <v>9</v>
      </c>
      <c r="B645" s="101">
        <v>1</v>
      </c>
      <c r="C645" s="111">
        <v>1</v>
      </c>
      <c r="D645" s="101" t="s">
        <v>372</v>
      </c>
      <c r="E645" s="111" t="s">
        <v>372</v>
      </c>
      <c r="F645" s="101" t="s">
        <v>372</v>
      </c>
      <c r="G645" s="111" t="s">
        <v>372</v>
      </c>
      <c r="H645" s="101" t="s">
        <v>372</v>
      </c>
      <c r="I645" s="111" t="s">
        <v>372</v>
      </c>
      <c r="J645" s="101">
        <v>1</v>
      </c>
      <c r="K645" s="112" t="s">
        <v>372</v>
      </c>
      <c r="L645" s="9">
        <f t="shared" si="27"/>
        <v>3</v>
      </c>
    </row>
    <row r="646" spans="1:12" ht="12.75">
      <c r="A646" s="110">
        <v>10</v>
      </c>
      <c r="B646" s="101" t="s">
        <v>372</v>
      </c>
      <c r="C646" s="111" t="s">
        <v>372</v>
      </c>
      <c r="D646" s="101" t="s">
        <v>372</v>
      </c>
      <c r="E646" s="111" t="s">
        <v>372</v>
      </c>
      <c r="F646" s="101" t="s">
        <v>372</v>
      </c>
      <c r="G646" s="111" t="s">
        <v>372</v>
      </c>
      <c r="H646" s="101" t="s">
        <v>372</v>
      </c>
      <c r="I646" s="111" t="s">
        <v>372</v>
      </c>
      <c r="J646" s="101" t="s">
        <v>372</v>
      </c>
      <c r="K646" s="112" t="s">
        <v>372</v>
      </c>
      <c r="L646" s="9">
        <f t="shared" si="27"/>
        <v>0</v>
      </c>
    </row>
    <row r="647" spans="1:12" ht="12.75">
      <c r="A647" s="110">
        <v>11</v>
      </c>
      <c r="B647" s="101" t="s">
        <v>372</v>
      </c>
      <c r="C647" s="111" t="s">
        <v>372</v>
      </c>
      <c r="D647" s="101">
        <v>1</v>
      </c>
      <c r="E647" s="111" t="s">
        <v>372</v>
      </c>
      <c r="F647" s="101" t="s">
        <v>372</v>
      </c>
      <c r="G647" s="111">
        <v>1</v>
      </c>
      <c r="H647" s="101" t="s">
        <v>372</v>
      </c>
      <c r="I647" s="111" t="s">
        <v>372</v>
      </c>
      <c r="J647" s="101">
        <v>1</v>
      </c>
      <c r="K647" s="112" t="s">
        <v>372</v>
      </c>
      <c r="L647" s="9">
        <f t="shared" si="27"/>
        <v>3</v>
      </c>
    </row>
    <row r="648" spans="1:12" ht="12.75">
      <c r="A648" s="110">
        <v>12</v>
      </c>
      <c r="B648" s="101" t="s">
        <v>372</v>
      </c>
      <c r="C648" s="111" t="s">
        <v>372</v>
      </c>
      <c r="D648" s="101">
        <v>1</v>
      </c>
      <c r="E648" s="111">
        <v>1</v>
      </c>
      <c r="F648" s="101">
        <v>1</v>
      </c>
      <c r="G648" s="111" t="s">
        <v>372</v>
      </c>
      <c r="H648" s="101" t="s">
        <v>372</v>
      </c>
      <c r="I648" s="111">
        <v>1</v>
      </c>
      <c r="J648" s="101" t="s">
        <v>372</v>
      </c>
      <c r="K648" s="112" t="s">
        <v>372</v>
      </c>
      <c r="L648" s="9">
        <f t="shared" si="27"/>
        <v>4</v>
      </c>
    </row>
    <row r="649" spans="1:12" ht="12.75">
      <c r="A649" s="110">
        <v>13</v>
      </c>
      <c r="B649" s="101" t="s">
        <v>372</v>
      </c>
      <c r="C649" s="111" t="s">
        <v>372</v>
      </c>
      <c r="D649" s="101">
        <v>1</v>
      </c>
      <c r="E649" s="111">
        <v>1</v>
      </c>
      <c r="F649" s="101" t="s">
        <v>372</v>
      </c>
      <c r="G649" s="111" t="s">
        <v>372</v>
      </c>
      <c r="H649" s="101">
        <v>1</v>
      </c>
      <c r="I649" s="111">
        <v>1</v>
      </c>
      <c r="J649" s="101">
        <v>1</v>
      </c>
      <c r="K649" s="112">
        <v>1</v>
      </c>
      <c r="L649" s="9">
        <f t="shared" si="27"/>
        <v>6</v>
      </c>
    </row>
    <row r="650" spans="1:12" ht="12.75">
      <c r="A650" s="110">
        <v>14</v>
      </c>
      <c r="B650" s="101">
        <v>1</v>
      </c>
      <c r="C650" s="111" t="s">
        <v>372</v>
      </c>
      <c r="D650" s="101">
        <v>1</v>
      </c>
      <c r="E650" s="111">
        <v>1</v>
      </c>
      <c r="F650" s="101">
        <v>1</v>
      </c>
      <c r="G650" s="111" t="s">
        <v>372</v>
      </c>
      <c r="H650" s="101" t="s">
        <v>372</v>
      </c>
      <c r="I650" s="111">
        <v>1</v>
      </c>
      <c r="J650" s="101" t="s">
        <v>372</v>
      </c>
      <c r="K650" s="112" t="s">
        <v>372</v>
      </c>
      <c r="L650" s="9">
        <f t="shared" si="27"/>
        <v>5</v>
      </c>
    </row>
    <row r="651" spans="1:12" ht="12.75">
      <c r="A651" s="110">
        <v>15</v>
      </c>
      <c r="B651" s="101">
        <v>1</v>
      </c>
      <c r="C651" s="111" t="s">
        <v>372</v>
      </c>
      <c r="D651" s="101" t="s">
        <v>372</v>
      </c>
      <c r="E651" s="111">
        <v>1</v>
      </c>
      <c r="F651" s="101" t="s">
        <v>372</v>
      </c>
      <c r="G651" s="111" t="s">
        <v>372</v>
      </c>
      <c r="H651" s="101" t="s">
        <v>372</v>
      </c>
      <c r="I651" s="111" t="s">
        <v>372</v>
      </c>
      <c r="J651" s="101" t="s">
        <v>372</v>
      </c>
      <c r="K651" s="112" t="s">
        <v>372</v>
      </c>
      <c r="L651" s="9">
        <f t="shared" si="27"/>
        <v>2</v>
      </c>
    </row>
    <row r="652" spans="1:12" ht="12.75">
      <c r="A652" s="110">
        <v>16</v>
      </c>
      <c r="B652" s="101" t="s">
        <v>372</v>
      </c>
      <c r="C652" s="111" t="s">
        <v>372</v>
      </c>
      <c r="D652" s="101" t="s">
        <v>372</v>
      </c>
      <c r="E652" s="111" t="s">
        <v>372</v>
      </c>
      <c r="F652" s="101">
        <v>1</v>
      </c>
      <c r="G652" s="111" t="s">
        <v>372</v>
      </c>
      <c r="H652" s="101" t="s">
        <v>372</v>
      </c>
      <c r="I652" s="111" t="s">
        <v>372</v>
      </c>
      <c r="J652" s="101">
        <v>1</v>
      </c>
      <c r="K652" s="112">
        <v>1</v>
      </c>
      <c r="L652" s="9">
        <f t="shared" si="27"/>
        <v>3</v>
      </c>
    </row>
    <row r="653" spans="1:12" ht="12.75">
      <c r="A653" s="110">
        <v>17</v>
      </c>
      <c r="B653" s="101" t="s">
        <v>372</v>
      </c>
      <c r="C653" s="111">
        <v>1</v>
      </c>
      <c r="D653" s="101" t="s">
        <v>372</v>
      </c>
      <c r="E653" s="111" t="s">
        <v>372</v>
      </c>
      <c r="F653" s="101" t="s">
        <v>372</v>
      </c>
      <c r="G653" s="111" t="s">
        <v>372</v>
      </c>
      <c r="H653" s="101">
        <v>1</v>
      </c>
      <c r="I653" s="111" t="s">
        <v>372</v>
      </c>
      <c r="J653" s="101" t="s">
        <v>372</v>
      </c>
      <c r="K653" s="112" t="s">
        <v>372</v>
      </c>
      <c r="L653" s="9">
        <f t="shared" si="27"/>
        <v>2</v>
      </c>
    </row>
    <row r="654" spans="1:12" ht="12.75">
      <c r="A654" s="110">
        <v>18</v>
      </c>
      <c r="B654" s="101" t="s">
        <v>372</v>
      </c>
      <c r="C654" s="111">
        <v>1</v>
      </c>
      <c r="D654" s="101" t="s">
        <v>372</v>
      </c>
      <c r="E654" s="111" t="s">
        <v>372</v>
      </c>
      <c r="F654" s="101" t="s">
        <v>372</v>
      </c>
      <c r="G654" s="111">
        <v>1</v>
      </c>
      <c r="H654" s="101" t="s">
        <v>372</v>
      </c>
      <c r="I654" s="111">
        <v>1</v>
      </c>
      <c r="J654" s="101">
        <v>1</v>
      </c>
      <c r="K654" s="112">
        <v>1</v>
      </c>
      <c r="L654" s="9">
        <f t="shared" si="27"/>
        <v>5</v>
      </c>
    </row>
    <row r="655" spans="1:12" ht="12.75">
      <c r="A655" s="110">
        <v>19</v>
      </c>
      <c r="B655" s="101" t="s">
        <v>372</v>
      </c>
      <c r="C655" s="111" t="s">
        <v>372</v>
      </c>
      <c r="D655" s="101" t="s">
        <v>372</v>
      </c>
      <c r="E655" s="111">
        <v>1</v>
      </c>
      <c r="F655" s="101" t="s">
        <v>372</v>
      </c>
      <c r="G655" s="111">
        <v>1</v>
      </c>
      <c r="H655" s="101" t="s">
        <v>372</v>
      </c>
      <c r="I655" s="111">
        <v>1</v>
      </c>
      <c r="J655" s="101">
        <v>1</v>
      </c>
      <c r="K655" s="112" t="s">
        <v>372</v>
      </c>
      <c r="L655" s="9">
        <f t="shared" si="27"/>
        <v>4</v>
      </c>
    </row>
    <row r="656" spans="1:12" ht="12.75">
      <c r="A656" s="110">
        <v>20</v>
      </c>
      <c r="B656" s="101">
        <v>1</v>
      </c>
      <c r="C656" s="111" t="s">
        <v>372</v>
      </c>
      <c r="D656" s="101" t="s">
        <v>372</v>
      </c>
      <c r="E656" s="111" t="s">
        <v>372</v>
      </c>
      <c r="F656" s="101" t="s">
        <v>372</v>
      </c>
      <c r="G656" s="111" t="s">
        <v>372</v>
      </c>
      <c r="H656" s="101" t="s">
        <v>372</v>
      </c>
      <c r="I656" s="111">
        <v>1</v>
      </c>
      <c r="J656" s="101" t="s">
        <v>372</v>
      </c>
      <c r="K656" s="112" t="s">
        <v>372</v>
      </c>
      <c r="L656" s="9">
        <f t="shared" si="27"/>
        <v>2</v>
      </c>
    </row>
    <row r="657" spans="1:12" ht="12.75">
      <c r="A657" s="110">
        <v>21</v>
      </c>
      <c r="B657" s="101" t="s">
        <v>372</v>
      </c>
      <c r="C657" s="111" t="s">
        <v>372</v>
      </c>
      <c r="D657" s="101" t="s">
        <v>372</v>
      </c>
      <c r="E657" s="111">
        <v>1</v>
      </c>
      <c r="F657" s="101">
        <v>1</v>
      </c>
      <c r="G657" s="111" t="s">
        <v>372</v>
      </c>
      <c r="H657" s="101">
        <v>1</v>
      </c>
      <c r="I657" s="111" t="s">
        <v>372</v>
      </c>
      <c r="J657" s="101" t="s">
        <v>372</v>
      </c>
      <c r="K657" s="112" t="s">
        <v>372</v>
      </c>
      <c r="L657" s="9">
        <f t="shared" si="27"/>
        <v>3</v>
      </c>
    </row>
    <row r="658" spans="1:12" ht="12.75">
      <c r="A658" s="110">
        <v>22</v>
      </c>
      <c r="B658" s="101" t="s">
        <v>372</v>
      </c>
      <c r="C658" s="111">
        <v>1</v>
      </c>
      <c r="D658" s="101">
        <v>1</v>
      </c>
      <c r="E658" s="111">
        <v>1</v>
      </c>
      <c r="F658" s="101">
        <v>1</v>
      </c>
      <c r="G658" s="111">
        <v>1</v>
      </c>
      <c r="H658" s="101" t="s">
        <v>372</v>
      </c>
      <c r="I658" s="111" t="s">
        <v>372</v>
      </c>
      <c r="J658" s="101" t="s">
        <v>372</v>
      </c>
      <c r="K658" s="112" t="s">
        <v>372</v>
      </c>
      <c r="L658" s="9">
        <f t="shared" si="27"/>
        <v>5</v>
      </c>
    </row>
    <row r="659" spans="1:12" ht="12.75">
      <c r="A659" s="110">
        <v>23</v>
      </c>
      <c r="B659" s="101">
        <v>1</v>
      </c>
      <c r="C659" s="111" t="s">
        <v>372</v>
      </c>
      <c r="D659" s="101" t="s">
        <v>372</v>
      </c>
      <c r="E659" s="111" t="s">
        <v>372</v>
      </c>
      <c r="F659" s="101" t="s">
        <v>372</v>
      </c>
      <c r="G659" s="111" t="s">
        <v>372</v>
      </c>
      <c r="H659" s="101">
        <v>1</v>
      </c>
      <c r="I659" s="111" t="s">
        <v>372</v>
      </c>
      <c r="J659" s="101">
        <v>1</v>
      </c>
      <c r="K659" s="112">
        <v>1</v>
      </c>
      <c r="L659" s="9">
        <f t="shared" si="27"/>
        <v>4</v>
      </c>
    </row>
    <row r="660" spans="1:12" ht="12.75">
      <c r="A660" s="110">
        <v>24</v>
      </c>
      <c r="B660" s="101">
        <v>1</v>
      </c>
      <c r="C660" s="111">
        <v>1</v>
      </c>
      <c r="D660" s="101" t="s">
        <v>372</v>
      </c>
      <c r="E660" s="111" t="s">
        <v>372</v>
      </c>
      <c r="F660" s="101" t="s">
        <v>372</v>
      </c>
      <c r="G660" s="111">
        <v>1</v>
      </c>
      <c r="H660" s="101">
        <v>1</v>
      </c>
      <c r="I660" s="111" t="s">
        <v>372</v>
      </c>
      <c r="J660" s="101" t="s">
        <v>372</v>
      </c>
      <c r="K660" s="112">
        <v>1</v>
      </c>
      <c r="L660" s="9">
        <f t="shared" si="27"/>
        <v>5</v>
      </c>
    </row>
    <row r="661" spans="1:12" ht="12.75">
      <c r="A661" s="110">
        <v>25</v>
      </c>
      <c r="B661" s="101">
        <v>1</v>
      </c>
      <c r="C661" s="111" t="s">
        <v>372</v>
      </c>
      <c r="D661" s="101" t="s">
        <v>372</v>
      </c>
      <c r="E661" s="111">
        <v>1</v>
      </c>
      <c r="F661" s="101">
        <v>1</v>
      </c>
      <c r="G661" s="111" t="s">
        <v>372</v>
      </c>
      <c r="H661" s="101" t="s">
        <v>372</v>
      </c>
      <c r="I661" s="111" t="s">
        <v>372</v>
      </c>
      <c r="J661" s="101">
        <v>1</v>
      </c>
      <c r="K661" s="112" t="s">
        <v>372</v>
      </c>
      <c r="L661" s="9">
        <f t="shared" si="27"/>
        <v>4</v>
      </c>
    </row>
    <row r="662" spans="1:12" ht="12.75">
      <c r="A662" s="110">
        <v>26</v>
      </c>
      <c r="B662" s="101" t="s">
        <v>372</v>
      </c>
      <c r="C662" s="111" t="s">
        <v>372</v>
      </c>
      <c r="D662" s="101">
        <v>1</v>
      </c>
      <c r="E662" s="111" t="s">
        <v>372</v>
      </c>
      <c r="F662" s="101" t="s">
        <v>372</v>
      </c>
      <c r="G662" s="111" t="s">
        <v>372</v>
      </c>
      <c r="H662" s="101" t="s">
        <v>372</v>
      </c>
      <c r="I662" s="111" t="s">
        <v>372</v>
      </c>
      <c r="J662" s="101" t="s">
        <v>372</v>
      </c>
      <c r="K662" s="112" t="s">
        <v>372</v>
      </c>
      <c r="L662" s="9">
        <f t="shared" si="27"/>
        <v>1</v>
      </c>
    </row>
    <row r="663" spans="1:12" ht="12.75">
      <c r="A663" s="110">
        <v>27</v>
      </c>
      <c r="B663" s="101" t="s">
        <v>372</v>
      </c>
      <c r="C663" s="111" t="s">
        <v>372</v>
      </c>
      <c r="D663" s="101" t="s">
        <v>372</v>
      </c>
      <c r="E663" s="111">
        <v>1</v>
      </c>
      <c r="F663" s="101">
        <v>1</v>
      </c>
      <c r="G663" s="111" t="s">
        <v>372</v>
      </c>
      <c r="H663" s="101" t="s">
        <v>372</v>
      </c>
      <c r="I663" s="111">
        <v>1</v>
      </c>
      <c r="J663" s="101" t="s">
        <v>372</v>
      </c>
      <c r="K663" s="112">
        <v>1</v>
      </c>
      <c r="L663" s="9">
        <f t="shared" si="27"/>
        <v>4</v>
      </c>
    </row>
    <row r="664" spans="1:12" ht="12.75">
      <c r="A664" s="110">
        <v>28</v>
      </c>
      <c r="B664" s="101" t="s">
        <v>372</v>
      </c>
      <c r="C664" s="111" t="s">
        <v>372</v>
      </c>
      <c r="D664" s="101" t="s">
        <v>372</v>
      </c>
      <c r="E664" s="111" t="s">
        <v>372</v>
      </c>
      <c r="F664" s="101" t="s">
        <v>372</v>
      </c>
      <c r="G664" s="111">
        <v>1</v>
      </c>
      <c r="H664" s="101">
        <v>1</v>
      </c>
      <c r="I664" s="111">
        <v>1</v>
      </c>
      <c r="J664" s="101" t="s">
        <v>372</v>
      </c>
      <c r="K664" s="112" t="s">
        <v>372</v>
      </c>
      <c r="L664" s="9">
        <f t="shared" si="27"/>
        <v>3</v>
      </c>
    </row>
    <row r="665" spans="1:12" ht="12.75">
      <c r="A665" s="110">
        <v>29</v>
      </c>
      <c r="B665" s="101">
        <v>1</v>
      </c>
      <c r="C665" s="111" t="s">
        <v>372</v>
      </c>
      <c r="D665" s="101">
        <v>1</v>
      </c>
      <c r="E665" s="111" t="s">
        <v>372</v>
      </c>
      <c r="F665" s="101" t="s">
        <v>372</v>
      </c>
      <c r="G665" s="111">
        <v>1</v>
      </c>
      <c r="H665" s="101" t="s">
        <v>372</v>
      </c>
      <c r="I665" s="111" t="s">
        <v>372</v>
      </c>
      <c r="J665" s="101">
        <v>1</v>
      </c>
      <c r="K665" s="112" t="s">
        <v>372</v>
      </c>
      <c r="L665" s="9">
        <f t="shared" si="27"/>
        <v>4</v>
      </c>
    </row>
    <row r="666" spans="1:12" ht="12.75">
      <c r="A666" s="110">
        <v>30</v>
      </c>
      <c r="B666" s="101" t="s">
        <v>372</v>
      </c>
      <c r="C666" s="111">
        <v>1</v>
      </c>
      <c r="D666" s="101" t="s">
        <v>372</v>
      </c>
      <c r="E666" s="111">
        <v>1</v>
      </c>
      <c r="F666" s="101" t="s">
        <v>372</v>
      </c>
      <c r="G666" s="111" t="s">
        <v>372</v>
      </c>
      <c r="H666" s="101">
        <v>1</v>
      </c>
      <c r="I666" s="111" t="s">
        <v>372</v>
      </c>
      <c r="J666" s="101" t="s">
        <v>372</v>
      </c>
      <c r="K666" s="112">
        <v>1</v>
      </c>
      <c r="L666" s="9">
        <f t="shared" si="27"/>
        <v>4</v>
      </c>
    </row>
    <row r="667" spans="1:12" ht="12.75">
      <c r="A667" s="110">
        <v>31</v>
      </c>
      <c r="B667" s="101" t="s">
        <v>372</v>
      </c>
      <c r="C667" s="111" t="s">
        <v>372</v>
      </c>
      <c r="D667" s="101">
        <v>1</v>
      </c>
      <c r="E667" s="111">
        <v>1</v>
      </c>
      <c r="F667" s="101" t="s">
        <v>372</v>
      </c>
      <c r="G667" s="111">
        <v>1</v>
      </c>
      <c r="H667" s="101" t="s">
        <v>372</v>
      </c>
      <c r="I667" s="111">
        <v>1</v>
      </c>
      <c r="J667" s="101">
        <v>1</v>
      </c>
      <c r="K667" s="112" t="s">
        <v>372</v>
      </c>
      <c r="L667" s="9">
        <f t="shared" si="27"/>
        <v>5</v>
      </c>
    </row>
    <row r="668" spans="1:12" ht="12.75">
      <c r="A668" s="110">
        <v>32</v>
      </c>
      <c r="B668" s="101">
        <v>1</v>
      </c>
      <c r="C668" s="111" t="s">
        <v>372</v>
      </c>
      <c r="D668" s="101">
        <v>1</v>
      </c>
      <c r="E668" s="111" t="s">
        <v>372</v>
      </c>
      <c r="F668" s="101">
        <v>1</v>
      </c>
      <c r="G668" s="111" t="s">
        <v>372</v>
      </c>
      <c r="H668" s="101" t="s">
        <v>372</v>
      </c>
      <c r="I668" s="111">
        <v>1</v>
      </c>
      <c r="J668" s="101" t="s">
        <v>372</v>
      </c>
      <c r="K668" s="112" t="s">
        <v>372</v>
      </c>
      <c r="L668" s="9">
        <f t="shared" si="27"/>
        <v>4</v>
      </c>
    </row>
    <row r="669" spans="1:12" ht="12.75">
      <c r="A669" s="110">
        <v>33</v>
      </c>
      <c r="B669" s="101" t="s">
        <v>372</v>
      </c>
      <c r="C669" s="111">
        <v>1</v>
      </c>
      <c r="D669" s="101" t="s">
        <v>372</v>
      </c>
      <c r="E669" s="111">
        <v>1</v>
      </c>
      <c r="F669" s="101">
        <v>1</v>
      </c>
      <c r="G669" s="111">
        <v>1</v>
      </c>
      <c r="H669" s="101" t="s">
        <v>372</v>
      </c>
      <c r="I669" s="111" t="s">
        <v>372</v>
      </c>
      <c r="J669" s="101" t="s">
        <v>372</v>
      </c>
      <c r="K669" s="112" t="s">
        <v>372</v>
      </c>
      <c r="L669" s="9">
        <f t="shared" si="27"/>
        <v>4</v>
      </c>
    </row>
    <row r="670" spans="1:12" ht="12.75">
      <c r="A670" s="110">
        <v>34</v>
      </c>
      <c r="B670" s="101">
        <v>1</v>
      </c>
      <c r="C670" s="111" t="s">
        <v>372</v>
      </c>
      <c r="D670" s="101">
        <v>1</v>
      </c>
      <c r="E670" s="111">
        <v>1</v>
      </c>
      <c r="F670" s="101">
        <v>1</v>
      </c>
      <c r="G670" s="111" t="s">
        <v>372</v>
      </c>
      <c r="H670" s="101" t="s">
        <v>372</v>
      </c>
      <c r="I670" s="111">
        <v>1</v>
      </c>
      <c r="J670" s="101" t="s">
        <v>372</v>
      </c>
      <c r="K670" s="112" t="s">
        <v>372</v>
      </c>
      <c r="L670" s="9">
        <f t="shared" si="27"/>
        <v>5</v>
      </c>
    </row>
    <row r="671" spans="1:12" ht="12.75">
      <c r="A671" s="110">
        <v>35</v>
      </c>
      <c r="B671" s="101">
        <v>1</v>
      </c>
      <c r="C671" s="111" t="s">
        <v>372</v>
      </c>
      <c r="D671" s="101">
        <v>1</v>
      </c>
      <c r="E671" s="111" t="s">
        <v>372</v>
      </c>
      <c r="F671" s="101" t="s">
        <v>372</v>
      </c>
      <c r="G671" s="111" t="s">
        <v>372</v>
      </c>
      <c r="H671" s="101">
        <v>1</v>
      </c>
      <c r="I671" s="111" t="s">
        <v>372</v>
      </c>
      <c r="J671" s="101" t="s">
        <v>372</v>
      </c>
      <c r="K671" s="112" t="s">
        <v>372</v>
      </c>
      <c r="L671" s="9">
        <f t="shared" si="27"/>
        <v>3</v>
      </c>
    </row>
    <row r="672" spans="1:12" ht="12.75">
      <c r="A672" s="110">
        <v>36</v>
      </c>
      <c r="B672" s="101" t="s">
        <v>372</v>
      </c>
      <c r="C672" s="111" t="s">
        <v>372</v>
      </c>
      <c r="D672" s="101">
        <v>1</v>
      </c>
      <c r="E672" s="111">
        <v>1</v>
      </c>
      <c r="F672" s="101" t="s">
        <v>372</v>
      </c>
      <c r="G672" s="111" t="s">
        <v>372</v>
      </c>
      <c r="H672" s="101" t="s">
        <v>372</v>
      </c>
      <c r="I672" s="111" t="s">
        <v>372</v>
      </c>
      <c r="J672" s="101" t="s">
        <v>372</v>
      </c>
      <c r="K672" s="112" t="s">
        <v>372</v>
      </c>
      <c r="L672" s="9">
        <f t="shared" si="27"/>
        <v>2</v>
      </c>
    </row>
    <row r="673" spans="1:12" ht="12.75">
      <c r="A673" s="110">
        <v>37</v>
      </c>
      <c r="B673" s="101" t="s">
        <v>372</v>
      </c>
      <c r="C673" s="111" t="s">
        <v>372</v>
      </c>
      <c r="D673" s="101" t="s">
        <v>372</v>
      </c>
      <c r="E673" s="111">
        <v>1</v>
      </c>
      <c r="F673" s="101" t="s">
        <v>372</v>
      </c>
      <c r="G673" s="111" t="s">
        <v>372</v>
      </c>
      <c r="H673" s="101">
        <v>1</v>
      </c>
      <c r="I673" s="111" t="s">
        <v>372</v>
      </c>
      <c r="J673" s="101">
        <v>1</v>
      </c>
      <c r="K673" s="112">
        <v>1</v>
      </c>
      <c r="L673" s="9">
        <f t="shared" si="27"/>
        <v>4</v>
      </c>
    </row>
    <row r="674" spans="1:12" ht="12.75">
      <c r="A674" s="110">
        <v>38</v>
      </c>
      <c r="B674" s="101">
        <v>1</v>
      </c>
      <c r="C674" s="111" t="s">
        <v>372</v>
      </c>
      <c r="D674" s="101" t="s">
        <v>372</v>
      </c>
      <c r="E674" s="111" t="s">
        <v>372</v>
      </c>
      <c r="F674" s="101" t="s">
        <v>372</v>
      </c>
      <c r="G674" s="111">
        <v>1</v>
      </c>
      <c r="H674" s="101" t="s">
        <v>372</v>
      </c>
      <c r="I674" s="111" t="s">
        <v>372</v>
      </c>
      <c r="J674" s="101" t="s">
        <v>372</v>
      </c>
      <c r="K674" s="112" t="s">
        <v>372</v>
      </c>
      <c r="L674" s="9">
        <f t="shared" si="27"/>
        <v>2</v>
      </c>
    </row>
    <row r="675" spans="1:12" ht="12.75">
      <c r="A675" s="110">
        <v>39</v>
      </c>
      <c r="B675" s="101" t="s">
        <v>372</v>
      </c>
      <c r="C675" s="111">
        <v>1</v>
      </c>
      <c r="D675" s="101" t="s">
        <v>372</v>
      </c>
      <c r="E675" s="111">
        <v>1</v>
      </c>
      <c r="F675" s="101">
        <v>1</v>
      </c>
      <c r="G675" s="111" t="s">
        <v>372</v>
      </c>
      <c r="H675" s="101" t="s">
        <v>372</v>
      </c>
      <c r="I675" s="111" t="s">
        <v>372</v>
      </c>
      <c r="J675" s="101" t="s">
        <v>372</v>
      </c>
      <c r="K675" s="112">
        <v>1</v>
      </c>
      <c r="L675" s="9">
        <f t="shared" si="27"/>
        <v>4</v>
      </c>
    </row>
    <row r="676" spans="1:12" ht="12.75">
      <c r="A676" s="110">
        <v>40</v>
      </c>
      <c r="B676" s="101">
        <v>1</v>
      </c>
      <c r="C676" s="111" t="s">
        <v>372</v>
      </c>
      <c r="D676" s="101" t="s">
        <v>372</v>
      </c>
      <c r="E676" s="111" t="s">
        <v>372</v>
      </c>
      <c r="F676" s="101">
        <v>1</v>
      </c>
      <c r="G676" s="111">
        <v>1</v>
      </c>
      <c r="H676" s="101" t="s">
        <v>372</v>
      </c>
      <c r="I676" s="111" t="s">
        <v>372</v>
      </c>
      <c r="J676" s="101" t="s">
        <v>372</v>
      </c>
      <c r="K676" s="112" t="s">
        <v>372</v>
      </c>
      <c r="L676" s="9">
        <f t="shared" si="27"/>
        <v>3</v>
      </c>
    </row>
    <row r="677" spans="1:12" ht="12.75">
      <c r="A677" s="110">
        <v>41</v>
      </c>
      <c r="B677" s="101" t="s">
        <v>372</v>
      </c>
      <c r="C677" s="111" t="s">
        <v>372</v>
      </c>
      <c r="D677" s="101" t="s">
        <v>372</v>
      </c>
      <c r="E677" s="111" t="s">
        <v>372</v>
      </c>
      <c r="F677" s="101" t="s">
        <v>372</v>
      </c>
      <c r="G677" s="111">
        <v>1</v>
      </c>
      <c r="H677" s="101" t="s">
        <v>372</v>
      </c>
      <c r="I677" s="111" t="s">
        <v>372</v>
      </c>
      <c r="J677" s="101">
        <v>1</v>
      </c>
      <c r="K677" s="112" t="s">
        <v>372</v>
      </c>
      <c r="L677" s="9">
        <f t="shared" si="27"/>
        <v>2</v>
      </c>
    </row>
    <row r="678" spans="1:12" ht="12.75">
      <c r="A678" s="110">
        <v>42</v>
      </c>
      <c r="B678" s="101" t="s">
        <v>372</v>
      </c>
      <c r="C678" s="111" t="s">
        <v>372</v>
      </c>
      <c r="D678" s="101" t="s">
        <v>372</v>
      </c>
      <c r="E678" s="111">
        <v>1</v>
      </c>
      <c r="F678" s="101">
        <v>1</v>
      </c>
      <c r="G678" s="111">
        <v>1</v>
      </c>
      <c r="H678" s="101" t="s">
        <v>372</v>
      </c>
      <c r="I678" s="111" t="s">
        <v>372</v>
      </c>
      <c r="J678" s="101" t="s">
        <v>372</v>
      </c>
      <c r="K678" s="112" t="s">
        <v>372</v>
      </c>
      <c r="L678" s="9">
        <f t="shared" si="27"/>
        <v>3</v>
      </c>
    </row>
    <row r="679" spans="1:12" ht="12.75">
      <c r="A679" s="110">
        <v>43</v>
      </c>
      <c r="B679" s="101">
        <v>1</v>
      </c>
      <c r="C679" s="111" t="s">
        <v>372</v>
      </c>
      <c r="D679" s="101" t="s">
        <v>372</v>
      </c>
      <c r="E679" s="111" t="s">
        <v>372</v>
      </c>
      <c r="F679" s="101" t="s">
        <v>372</v>
      </c>
      <c r="G679" s="111">
        <v>1</v>
      </c>
      <c r="H679" s="101" t="s">
        <v>372</v>
      </c>
      <c r="I679" s="111" t="s">
        <v>372</v>
      </c>
      <c r="J679" s="101">
        <v>1</v>
      </c>
      <c r="K679" s="112" t="s">
        <v>372</v>
      </c>
      <c r="L679" s="9">
        <f t="shared" si="27"/>
        <v>3</v>
      </c>
    </row>
    <row r="680" spans="1:12" ht="12.75">
      <c r="A680" s="110">
        <v>44</v>
      </c>
      <c r="B680" s="101">
        <v>1</v>
      </c>
      <c r="C680" s="111">
        <v>1</v>
      </c>
      <c r="D680" s="101" t="s">
        <v>372</v>
      </c>
      <c r="E680" s="111" t="s">
        <v>372</v>
      </c>
      <c r="F680" s="101" t="s">
        <v>372</v>
      </c>
      <c r="G680" s="111" t="s">
        <v>372</v>
      </c>
      <c r="H680" s="101">
        <v>1</v>
      </c>
      <c r="I680" s="111">
        <v>1</v>
      </c>
      <c r="J680" s="101" t="s">
        <v>372</v>
      </c>
      <c r="K680" s="112" t="s">
        <v>372</v>
      </c>
      <c r="L680" s="9">
        <f t="shared" si="27"/>
        <v>4</v>
      </c>
    </row>
    <row r="681" spans="1:12" ht="12.75">
      <c r="A681" s="110">
        <v>45</v>
      </c>
      <c r="B681" s="101" t="s">
        <v>372</v>
      </c>
      <c r="C681" s="111">
        <v>1</v>
      </c>
      <c r="D681" s="101" t="s">
        <v>372</v>
      </c>
      <c r="E681" s="111" t="s">
        <v>372</v>
      </c>
      <c r="F681" s="101" t="s">
        <v>372</v>
      </c>
      <c r="G681" s="111">
        <v>1</v>
      </c>
      <c r="H681" s="101">
        <v>1</v>
      </c>
      <c r="I681" s="111" t="s">
        <v>372</v>
      </c>
      <c r="J681" s="101" t="s">
        <v>372</v>
      </c>
      <c r="K681" s="112" t="s">
        <v>372</v>
      </c>
      <c r="L681" s="9">
        <f t="shared" si="27"/>
        <v>3</v>
      </c>
    </row>
    <row r="682" spans="1:12" ht="12.75">
      <c r="A682" s="110">
        <v>46</v>
      </c>
      <c r="B682" s="101" t="s">
        <v>372</v>
      </c>
      <c r="C682" s="111">
        <v>1</v>
      </c>
      <c r="D682" s="101">
        <v>1</v>
      </c>
      <c r="E682" s="111" t="s">
        <v>372</v>
      </c>
      <c r="F682" s="101" t="s">
        <v>372</v>
      </c>
      <c r="G682" s="111">
        <v>1</v>
      </c>
      <c r="H682" s="101" t="s">
        <v>372</v>
      </c>
      <c r="I682" s="111" t="s">
        <v>372</v>
      </c>
      <c r="J682" s="101" t="s">
        <v>372</v>
      </c>
      <c r="K682" s="112">
        <v>1</v>
      </c>
      <c r="L682" s="9">
        <f t="shared" si="27"/>
        <v>4</v>
      </c>
    </row>
    <row r="683" spans="1:12" ht="12.75">
      <c r="A683" s="110">
        <v>47</v>
      </c>
      <c r="B683" s="101" t="s">
        <v>372</v>
      </c>
      <c r="C683" s="111" t="s">
        <v>372</v>
      </c>
      <c r="D683" s="101" t="s">
        <v>372</v>
      </c>
      <c r="E683" s="111">
        <v>1</v>
      </c>
      <c r="F683" s="101">
        <v>1</v>
      </c>
      <c r="G683" s="111" t="s">
        <v>372</v>
      </c>
      <c r="H683" s="101">
        <v>1</v>
      </c>
      <c r="I683" s="111" t="s">
        <v>372</v>
      </c>
      <c r="J683" s="101">
        <v>1</v>
      </c>
      <c r="K683" s="112" t="s">
        <v>372</v>
      </c>
      <c r="L683" s="9">
        <f t="shared" si="27"/>
        <v>4</v>
      </c>
    </row>
    <row r="684" spans="1:12" ht="12.75">
      <c r="A684" s="110">
        <v>48</v>
      </c>
      <c r="B684" s="101">
        <v>1</v>
      </c>
      <c r="C684" s="111" t="s">
        <v>372</v>
      </c>
      <c r="D684" s="101" t="s">
        <v>372</v>
      </c>
      <c r="E684" s="111">
        <v>1</v>
      </c>
      <c r="F684" s="101">
        <v>1</v>
      </c>
      <c r="G684" s="111" t="s">
        <v>372</v>
      </c>
      <c r="H684" s="101" t="s">
        <v>372</v>
      </c>
      <c r="I684" s="111">
        <v>1</v>
      </c>
      <c r="J684" s="101" t="s">
        <v>372</v>
      </c>
      <c r="K684" s="112">
        <v>1</v>
      </c>
      <c r="L684" s="9">
        <f t="shared" si="27"/>
        <v>5</v>
      </c>
    </row>
    <row r="685" spans="1:12" ht="12.75">
      <c r="A685" s="110">
        <v>49</v>
      </c>
      <c r="B685" s="101">
        <v>1</v>
      </c>
      <c r="C685" s="111">
        <v>1</v>
      </c>
      <c r="D685" s="101" t="s">
        <v>372</v>
      </c>
      <c r="E685" s="111" t="s">
        <v>372</v>
      </c>
      <c r="F685" s="101" t="s">
        <v>372</v>
      </c>
      <c r="G685" s="111" t="s">
        <v>372</v>
      </c>
      <c r="H685" s="101">
        <v>1</v>
      </c>
      <c r="I685" s="111">
        <v>1</v>
      </c>
      <c r="J685" s="101" t="s">
        <v>372</v>
      </c>
      <c r="K685" s="112" t="s">
        <v>372</v>
      </c>
      <c r="L685" s="9">
        <f t="shared" si="27"/>
        <v>4</v>
      </c>
    </row>
    <row r="686" spans="1:12" ht="12.75">
      <c r="A686" s="110">
        <v>50</v>
      </c>
      <c r="B686" s="101" t="s">
        <v>372</v>
      </c>
      <c r="C686" s="111">
        <v>1</v>
      </c>
      <c r="D686" s="101" t="s">
        <v>372</v>
      </c>
      <c r="E686" s="111">
        <v>1</v>
      </c>
      <c r="F686" s="101">
        <v>1</v>
      </c>
      <c r="G686" s="111">
        <v>1</v>
      </c>
      <c r="H686" s="101" t="s">
        <v>372</v>
      </c>
      <c r="I686" s="111" t="s">
        <v>372</v>
      </c>
      <c r="J686" s="101" t="s">
        <v>372</v>
      </c>
      <c r="K686" s="112" t="s">
        <v>372</v>
      </c>
      <c r="L686" s="9">
        <f t="shared" si="27"/>
        <v>4</v>
      </c>
    </row>
    <row r="687" spans="1:12" ht="12.75">
      <c r="A687" s="110">
        <v>51</v>
      </c>
      <c r="B687" s="101">
        <v>1</v>
      </c>
      <c r="C687" s="111" t="s">
        <v>372</v>
      </c>
      <c r="D687" s="101" t="s">
        <v>372</v>
      </c>
      <c r="E687" s="111">
        <v>1</v>
      </c>
      <c r="F687" s="101" t="s">
        <v>372</v>
      </c>
      <c r="G687" s="111" t="s">
        <v>372</v>
      </c>
      <c r="H687" s="101" t="s">
        <v>372</v>
      </c>
      <c r="I687" s="111" t="s">
        <v>372</v>
      </c>
      <c r="J687" s="101" t="s">
        <v>372</v>
      </c>
      <c r="K687" s="112" t="s">
        <v>372</v>
      </c>
      <c r="L687" s="9">
        <f t="shared" si="27"/>
        <v>2</v>
      </c>
    </row>
    <row r="688" spans="1:12" ht="12.75">
      <c r="A688" s="110">
        <v>52</v>
      </c>
      <c r="B688" s="101" t="s">
        <v>372</v>
      </c>
      <c r="C688" s="111" t="s">
        <v>372</v>
      </c>
      <c r="D688" s="101">
        <v>1</v>
      </c>
      <c r="E688" s="111" t="s">
        <v>372</v>
      </c>
      <c r="F688" s="101" t="s">
        <v>372</v>
      </c>
      <c r="G688" s="111">
        <v>1</v>
      </c>
      <c r="H688" s="101" t="s">
        <v>372</v>
      </c>
      <c r="I688" s="111">
        <v>1</v>
      </c>
      <c r="J688" s="101" t="s">
        <v>372</v>
      </c>
      <c r="K688" s="112" t="s">
        <v>372</v>
      </c>
      <c r="L688" s="9">
        <f t="shared" si="27"/>
        <v>3</v>
      </c>
    </row>
    <row r="689" spans="1:12" ht="12.75">
      <c r="A689" s="110">
        <v>53</v>
      </c>
      <c r="B689" s="101">
        <v>1</v>
      </c>
      <c r="C689" s="111" t="s">
        <v>372</v>
      </c>
      <c r="D689" s="101">
        <v>1</v>
      </c>
      <c r="E689" s="111" t="s">
        <v>372</v>
      </c>
      <c r="F689" s="101">
        <v>1</v>
      </c>
      <c r="G689" s="111" t="s">
        <v>372</v>
      </c>
      <c r="H689" s="101">
        <v>1</v>
      </c>
      <c r="I689" s="111" t="s">
        <v>372</v>
      </c>
      <c r="J689" s="101" t="s">
        <v>372</v>
      </c>
      <c r="K689" s="112" t="s">
        <v>372</v>
      </c>
      <c r="L689" s="9">
        <f t="shared" si="27"/>
        <v>4</v>
      </c>
    </row>
    <row r="690" spans="1:12" ht="12.75">
      <c r="A690" s="110">
        <v>54</v>
      </c>
      <c r="B690" s="101">
        <v>1</v>
      </c>
      <c r="C690" s="111" t="s">
        <v>372</v>
      </c>
      <c r="D690" s="101" t="s">
        <v>372</v>
      </c>
      <c r="E690" s="111">
        <v>1</v>
      </c>
      <c r="F690" s="101" t="s">
        <v>372</v>
      </c>
      <c r="G690" s="111" t="s">
        <v>372</v>
      </c>
      <c r="H690" s="101" t="s">
        <v>372</v>
      </c>
      <c r="I690" s="111" t="s">
        <v>372</v>
      </c>
      <c r="J690" s="101" t="s">
        <v>372</v>
      </c>
      <c r="K690" s="112">
        <v>1</v>
      </c>
      <c r="L690" s="9">
        <f t="shared" si="27"/>
        <v>3</v>
      </c>
    </row>
    <row r="691" spans="1:12" ht="12.75">
      <c r="A691" s="110">
        <v>55</v>
      </c>
      <c r="B691" s="101">
        <v>1</v>
      </c>
      <c r="C691" s="111" t="s">
        <v>372</v>
      </c>
      <c r="D691" s="101">
        <v>1</v>
      </c>
      <c r="E691" s="111" t="s">
        <v>372</v>
      </c>
      <c r="F691" s="101" t="s">
        <v>372</v>
      </c>
      <c r="G691" s="111" t="s">
        <v>372</v>
      </c>
      <c r="H691" s="101" t="s">
        <v>372</v>
      </c>
      <c r="I691" s="111" t="s">
        <v>372</v>
      </c>
      <c r="J691" s="101">
        <v>1</v>
      </c>
      <c r="K691" s="112">
        <v>1</v>
      </c>
      <c r="L691" s="9">
        <f t="shared" si="27"/>
        <v>4</v>
      </c>
    </row>
    <row r="692" spans="1:12" ht="12.75">
      <c r="A692" s="110">
        <v>56</v>
      </c>
      <c r="B692" s="101" t="s">
        <v>372</v>
      </c>
      <c r="C692" s="111" t="s">
        <v>372</v>
      </c>
      <c r="D692" s="101">
        <v>1</v>
      </c>
      <c r="E692" s="111" t="s">
        <v>372</v>
      </c>
      <c r="F692" s="101" t="s">
        <v>372</v>
      </c>
      <c r="G692" s="111">
        <v>1</v>
      </c>
      <c r="H692" s="101" t="s">
        <v>372</v>
      </c>
      <c r="I692" s="111">
        <v>1</v>
      </c>
      <c r="J692" s="101" t="s">
        <v>372</v>
      </c>
      <c r="K692" s="112">
        <v>1</v>
      </c>
      <c r="L692" s="9">
        <f t="shared" si="27"/>
        <v>4</v>
      </c>
    </row>
    <row r="693" spans="1:12" ht="12.75">
      <c r="A693" s="110">
        <v>57</v>
      </c>
      <c r="B693" s="101" t="s">
        <v>372</v>
      </c>
      <c r="C693" s="111" t="s">
        <v>372</v>
      </c>
      <c r="D693" s="101" t="s">
        <v>372</v>
      </c>
      <c r="E693" s="111" t="s">
        <v>372</v>
      </c>
      <c r="F693" s="101" t="s">
        <v>372</v>
      </c>
      <c r="G693" s="111">
        <v>1</v>
      </c>
      <c r="H693" s="101" t="s">
        <v>372</v>
      </c>
      <c r="I693" s="111" t="s">
        <v>372</v>
      </c>
      <c r="J693" s="101" t="s">
        <v>372</v>
      </c>
      <c r="K693" s="112" t="s">
        <v>372</v>
      </c>
      <c r="L693" s="9">
        <f t="shared" si="27"/>
        <v>1</v>
      </c>
    </row>
    <row r="694" spans="1:12" ht="12.75">
      <c r="A694" s="110">
        <v>58</v>
      </c>
      <c r="B694" s="101">
        <v>1</v>
      </c>
      <c r="C694" s="111">
        <v>1</v>
      </c>
      <c r="D694" s="101" t="s">
        <v>372</v>
      </c>
      <c r="E694" s="111">
        <v>1</v>
      </c>
      <c r="F694" s="101">
        <v>1</v>
      </c>
      <c r="G694" s="111" t="s">
        <v>372</v>
      </c>
      <c r="H694" s="101" t="s">
        <v>372</v>
      </c>
      <c r="I694" s="111" t="s">
        <v>372</v>
      </c>
      <c r="J694" s="101" t="s">
        <v>372</v>
      </c>
      <c r="K694" s="112" t="s">
        <v>372</v>
      </c>
      <c r="L694" s="9">
        <f t="shared" si="27"/>
        <v>4</v>
      </c>
    </row>
    <row r="695" spans="1:12" ht="12.75">
      <c r="A695" s="110">
        <v>59</v>
      </c>
      <c r="B695" s="101">
        <v>1</v>
      </c>
      <c r="C695" s="111">
        <v>1</v>
      </c>
      <c r="D695" s="101" t="s">
        <v>372</v>
      </c>
      <c r="E695" s="111">
        <v>1</v>
      </c>
      <c r="F695" s="101" t="s">
        <v>372</v>
      </c>
      <c r="G695" s="111">
        <v>1</v>
      </c>
      <c r="H695" s="101">
        <v>1</v>
      </c>
      <c r="I695" s="111" t="s">
        <v>372</v>
      </c>
      <c r="J695" s="101">
        <v>1</v>
      </c>
      <c r="K695" s="112" t="s">
        <v>372</v>
      </c>
      <c r="L695" s="9">
        <f t="shared" si="27"/>
        <v>6</v>
      </c>
    </row>
    <row r="696" spans="1:12" ht="12.75">
      <c r="A696" s="110">
        <v>60</v>
      </c>
      <c r="B696" s="101">
        <v>1</v>
      </c>
      <c r="C696" s="111" t="s">
        <v>372</v>
      </c>
      <c r="D696" s="101">
        <v>1</v>
      </c>
      <c r="E696" s="111" t="s">
        <v>372</v>
      </c>
      <c r="F696" s="101" t="s">
        <v>372</v>
      </c>
      <c r="G696" s="111">
        <v>1</v>
      </c>
      <c r="H696" s="101" t="s">
        <v>372</v>
      </c>
      <c r="I696" s="111" t="s">
        <v>372</v>
      </c>
      <c r="J696" s="101" t="s">
        <v>372</v>
      </c>
      <c r="K696" s="112" t="s">
        <v>372</v>
      </c>
      <c r="L696" s="9">
        <f t="shared" si="27"/>
        <v>3</v>
      </c>
    </row>
    <row r="697" spans="1:12" ht="12.75">
      <c r="A697" s="110">
        <v>61</v>
      </c>
      <c r="B697" s="101">
        <v>1</v>
      </c>
      <c r="C697" s="111" t="s">
        <v>372</v>
      </c>
      <c r="D697" s="101" t="s">
        <v>372</v>
      </c>
      <c r="E697" s="111" t="s">
        <v>372</v>
      </c>
      <c r="F697" s="101" t="s">
        <v>372</v>
      </c>
      <c r="G697" s="111" t="s">
        <v>372</v>
      </c>
      <c r="H697" s="101">
        <v>1</v>
      </c>
      <c r="I697" s="111" t="s">
        <v>372</v>
      </c>
      <c r="J697" s="101" t="s">
        <v>372</v>
      </c>
      <c r="K697" s="112">
        <v>1</v>
      </c>
      <c r="L697" s="9">
        <f t="shared" si="27"/>
        <v>3</v>
      </c>
    </row>
    <row r="698" spans="1:12" ht="12.75">
      <c r="A698" s="110">
        <v>62</v>
      </c>
      <c r="B698" s="101" t="s">
        <v>372</v>
      </c>
      <c r="C698" s="111" t="s">
        <v>372</v>
      </c>
      <c r="D698" s="101" t="s">
        <v>372</v>
      </c>
      <c r="E698" s="111" t="s">
        <v>372</v>
      </c>
      <c r="F698" s="101" t="s">
        <v>372</v>
      </c>
      <c r="G698" s="111">
        <v>1</v>
      </c>
      <c r="H698" s="101" t="s">
        <v>372</v>
      </c>
      <c r="I698" s="111">
        <v>1</v>
      </c>
      <c r="J698" s="101" t="s">
        <v>372</v>
      </c>
      <c r="K698" s="112" t="s">
        <v>372</v>
      </c>
      <c r="L698" s="9">
        <f t="shared" si="27"/>
        <v>2</v>
      </c>
    </row>
    <row r="699" spans="1:12" ht="12.75">
      <c r="A699" s="110">
        <v>63</v>
      </c>
      <c r="B699" s="101" t="s">
        <v>372</v>
      </c>
      <c r="C699" s="111" t="s">
        <v>372</v>
      </c>
      <c r="D699" s="101" t="s">
        <v>372</v>
      </c>
      <c r="E699" s="111">
        <v>1</v>
      </c>
      <c r="F699" s="101">
        <v>1</v>
      </c>
      <c r="G699" s="111" t="s">
        <v>372</v>
      </c>
      <c r="H699" s="101" t="s">
        <v>372</v>
      </c>
      <c r="I699" s="111" t="s">
        <v>372</v>
      </c>
      <c r="J699" s="101">
        <v>1</v>
      </c>
      <c r="K699" s="112" t="s">
        <v>372</v>
      </c>
      <c r="L699" s="9">
        <f t="shared" si="27"/>
        <v>3</v>
      </c>
    </row>
    <row r="700" spans="1:12" ht="12.75">
      <c r="A700" s="110">
        <v>64</v>
      </c>
      <c r="B700" s="101" t="s">
        <v>372</v>
      </c>
      <c r="C700" s="111">
        <v>1</v>
      </c>
      <c r="D700" s="101">
        <v>1</v>
      </c>
      <c r="E700" s="111" t="s">
        <v>372</v>
      </c>
      <c r="F700" s="101" t="s">
        <v>372</v>
      </c>
      <c r="G700" s="111">
        <v>1</v>
      </c>
      <c r="H700" s="101" t="s">
        <v>372</v>
      </c>
      <c r="I700" s="111" t="s">
        <v>372</v>
      </c>
      <c r="J700" s="101">
        <v>1</v>
      </c>
      <c r="K700" s="112" t="s">
        <v>372</v>
      </c>
      <c r="L700" s="9">
        <f t="shared" si="27"/>
        <v>4</v>
      </c>
    </row>
    <row r="701" spans="1:12" ht="12.75">
      <c r="A701" s="110">
        <v>65</v>
      </c>
      <c r="B701" s="101" t="s">
        <v>372</v>
      </c>
      <c r="C701" s="111" t="s">
        <v>372</v>
      </c>
      <c r="D701" s="101" t="s">
        <v>372</v>
      </c>
      <c r="E701" s="111" t="s">
        <v>372</v>
      </c>
      <c r="F701" s="101">
        <v>1</v>
      </c>
      <c r="G701" s="111">
        <v>1</v>
      </c>
      <c r="H701" s="101">
        <v>1</v>
      </c>
      <c r="I701" s="111" t="s">
        <v>372</v>
      </c>
      <c r="J701" s="101" t="s">
        <v>372</v>
      </c>
      <c r="K701" s="112">
        <v>1</v>
      </c>
      <c r="L701" s="9">
        <f t="shared" si="27"/>
        <v>4</v>
      </c>
    </row>
    <row r="702" spans="1:12" ht="12.75">
      <c r="A702" s="110">
        <v>66</v>
      </c>
      <c r="B702" s="101" t="s">
        <v>372</v>
      </c>
      <c r="C702" s="111">
        <v>1</v>
      </c>
      <c r="D702" s="101">
        <v>1</v>
      </c>
      <c r="E702" s="111" t="s">
        <v>372</v>
      </c>
      <c r="F702" s="101" t="s">
        <v>372</v>
      </c>
      <c r="G702" s="111">
        <v>1</v>
      </c>
      <c r="H702" s="101" t="s">
        <v>372</v>
      </c>
      <c r="I702" s="111" t="s">
        <v>372</v>
      </c>
      <c r="J702" s="101" t="s">
        <v>372</v>
      </c>
      <c r="K702" s="112" t="s">
        <v>372</v>
      </c>
      <c r="L702" s="9">
        <f aca="true" t="shared" si="28" ref="L702:L765">SUM(B702:K702)</f>
        <v>3</v>
      </c>
    </row>
    <row r="703" spans="1:12" ht="12.75">
      <c r="A703" s="110">
        <v>67</v>
      </c>
      <c r="B703" s="101">
        <v>1</v>
      </c>
      <c r="C703" s="111" t="s">
        <v>372</v>
      </c>
      <c r="D703" s="101" t="s">
        <v>372</v>
      </c>
      <c r="E703" s="111" t="s">
        <v>372</v>
      </c>
      <c r="F703" s="101" t="s">
        <v>372</v>
      </c>
      <c r="G703" s="111">
        <v>1</v>
      </c>
      <c r="H703" s="101" t="s">
        <v>372</v>
      </c>
      <c r="I703" s="111">
        <v>1</v>
      </c>
      <c r="J703" s="101" t="s">
        <v>372</v>
      </c>
      <c r="K703" s="112">
        <v>1</v>
      </c>
      <c r="L703" s="9">
        <f t="shared" si="28"/>
        <v>4</v>
      </c>
    </row>
    <row r="704" spans="1:12" ht="12.75">
      <c r="A704" s="110">
        <v>68</v>
      </c>
      <c r="B704" s="101">
        <v>1</v>
      </c>
      <c r="C704" s="111" t="s">
        <v>372</v>
      </c>
      <c r="D704" s="101">
        <v>1</v>
      </c>
      <c r="E704" s="111">
        <v>1</v>
      </c>
      <c r="F704" s="101" t="s">
        <v>372</v>
      </c>
      <c r="G704" s="111">
        <v>1</v>
      </c>
      <c r="H704" s="101">
        <v>1</v>
      </c>
      <c r="I704" s="111" t="s">
        <v>372</v>
      </c>
      <c r="J704" s="101">
        <v>1</v>
      </c>
      <c r="K704" s="112" t="s">
        <v>372</v>
      </c>
      <c r="L704" s="9">
        <f t="shared" si="28"/>
        <v>6</v>
      </c>
    </row>
    <row r="705" spans="1:12" ht="12.75">
      <c r="A705" s="110">
        <v>69</v>
      </c>
      <c r="B705" s="101" t="s">
        <v>372</v>
      </c>
      <c r="C705" s="111">
        <v>1</v>
      </c>
      <c r="D705" s="101" t="s">
        <v>372</v>
      </c>
      <c r="E705" s="111" t="s">
        <v>372</v>
      </c>
      <c r="F705" s="101" t="s">
        <v>372</v>
      </c>
      <c r="G705" s="111" t="s">
        <v>372</v>
      </c>
      <c r="H705" s="101" t="s">
        <v>372</v>
      </c>
      <c r="I705" s="111" t="s">
        <v>372</v>
      </c>
      <c r="J705" s="101">
        <v>1</v>
      </c>
      <c r="K705" s="112">
        <v>1</v>
      </c>
      <c r="L705" s="9">
        <f t="shared" si="28"/>
        <v>3</v>
      </c>
    </row>
    <row r="706" spans="1:12" ht="12.75">
      <c r="A706" s="110">
        <v>70</v>
      </c>
      <c r="B706" s="101">
        <v>1</v>
      </c>
      <c r="C706" s="111" t="s">
        <v>372</v>
      </c>
      <c r="D706" s="101">
        <v>1</v>
      </c>
      <c r="E706" s="111" t="s">
        <v>372</v>
      </c>
      <c r="F706" s="101" t="s">
        <v>372</v>
      </c>
      <c r="G706" s="111" t="s">
        <v>372</v>
      </c>
      <c r="H706" s="101" t="s">
        <v>372</v>
      </c>
      <c r="I706" s="111">
        <v>1</v>
      </c>
      <c r="J706" s="101">
        <v>1</v>
      </c>
      <c r="K706" s="112" t="s">
        <v>372</v>
      </c>
      <c r="L706" s="9">
        <f t="shared" si="28"/>
        <v>4</v>
      </c>
    </row>
    <row r="707" spans="1:12" ht="12.75">
      <c r="A707" s="110">
        <v>71</v>
      </c>
      <c r="B707" s="101">
        <v>1</v>
      </c>
      <c r="C707" s="111" t="s">
        <v>372</v>
      </c>
      <c r="D707" s="101">
        <v>1</v>
      </c>
      <c r="E707" s="111" t="s">
        <v>372</v>
      </c>
      <c r="F707" s="101" t="s">
        <v>372</v>
      </c>
      <c r="G707" s="111" t="s">
        <v>372</v>
      </c>
      <c r="H707" s="101" t="s">
        <v>372</v>
      </c>
      <c r="I707" s="111" t="s">
        <v>372</v>
      </c>
      <c r="J707" s="101" t="s">
        <v>372</v>
      </c>
      <c r="K707" s="112">
        <v>1</v>
      </c>
      <c r="L707" s="9">
        <f t="shared" si="28"/>
        <v>3</v>
      </c>
    </row>
    <row r="708" spans="1:12" ht="12.75">
      <c r="A708" s="110">
        <v>72</v>
      </c>
      <c r="B708" s="101" t="s">
        <v>372</v>
      </c>
      <c r="C708" s="111">
        <v>1</v>
      </c>
      <c r="D708" s="101" t="s">
        <v>372</v>
      </c>
      <c r="E708" s="111">
        <v>1</v>
      </c>
      <c r="F708" s="101" t="s">
        <v>372</v>
      </c>
      <c r="G708" s="111" t="s">
        <v>372</v>
      </c>
      <c r="H708" s="101">
        <v>1</v>
      </c>
      <c r="I708" s="111" t="s">
        <v>372</v>
      </c>
      <c r="J708" s="101">
        <v>1</v>
      </c>
      <c r="K708" s="112">
        <v>1</v>
      </c>
      <c r="L708" s="9">
        <f t="shared" si="28"/>
        <v>5</v>
      </c>
    </row>
    <row r="709" spans="1:12" ht="12.75">
      <c r="A709" s="110">
        <v>73</v>
      </c>
      <c r="B709" s="101" t="s">
        <v>372</v>
      </c>
      <c r="C709" s="111" t="s">
        <v>372</v>
      </c>
      <c r="D709" s="101" t="s">
        <v>372</v>
      </c>
      <c r="E709" s="111" t="s">
        <v>372</v>
      </c>
      <c r="F709" s="101" t="s">
        <v>372</v>
      </c>
      <c r="G709" s="111">
        <v>1</v>
      </c>
      <c r="H709" s="101" t="s">
        <v>372</v>
      </c>
      <c r="I709" s="111" t="s">
        <v>372</v>
      </c>
      <c r="J709" s="101" t="s">
        <v>372</v>
      </c>
      <c r="K709" s="112">
        <v>1</v>
      </c>
      <c r="L709" s="9">
        <f t="shared" si="28"/>
        <v>2</v>
      </c>
    </row>
    <row r="710" spans="1:12" ht="12.75">
      <c r="A710" s="110">
        <v>74</v>
      </c>
      <c r="B710" s="101" t="s">
        <v>372</v>
      </c>
      <c r="C710" s="111">
        <v>1</v>
      </c>
      <c r="D710" s="101" t="s">
        <v>372</v>
      </c>
      <c r="E710" s="111" t="s">
        <v>372</v>
      </c>
      <c r="F710" s="101" t="s">
        <v>372</v>
      </c>
      <c r="G710" s="111">
        <v>1</v>
      </c>
      <c r="H710" s="101" t="s">
        <v>372</v>
      </c>
      <c r="I710" s="111">
        <v>1</v>
      </c>
      <c r="J710" s="101">
        <v>1</v>
      </c>
      <c r="K710" s="112" t="s">
        <v>372</v>
      </c>
      <c r="L710" s="9">
        <f t="shared" si="28"/>
        <v>4</v>
      </c>
    </row>
    <row r="711" spans="1:12" ht="12.75">
      <c r="A711" s="110">
        <v>75</v>
      </c>
      <c r="B711" s="101" t="s">
        <v>372</v>
      </c>
      <c r="C711" s="111" t="s">
        <v>372</v>
      </c>
      <c r="D711" s="101">
        <v>1</v>
      </c>
      <c r="E711" s="111" t="s">
        <v>372</v>
      </c>
      <c r="F711" s="101" t="s">
        <v>372</v>
      </c>
      <c r="G711" s="111">
        <v>1</v>
      </c>
      <c r="H711" s="101" t="s">
        <v>372</v>
      </c>
      <c r="I711" s="111" t="s">
        <v>372</v>
      </c>
      <c r="J711" s="101">
        <v>1</v>
      </c>
      <c r="K711" s="112">
        <v>1</v>
      </c>
      <c r="L711" s="9">
        <f t="shared" si="28"/>
        <v>4</v>
      </c>
    </row>
    <row r="712" spans="1:12" ht="12.75">
      <c r="A712" s="110">
        <v>76</v>
      </c>
      <c r="B712" s="101" t="s">
        <v>372</v>
      </c>
      <c r="C712" s="111" t="s">
        <v>372</v>
      </c>
      <c r="D712" s="101" t="s">
        <v>372</v>
      </c>
      <c r="E712" s="111" t="s">
        <v>372</v>
      </c>
      <c r="F712" s="101" t="s">
        <v>372</v>
      </c>
      <c r="G712" s="111">
        <v>1</v>
      </c>
      <c r="H712" s="101" t="s">
        <v>372</v>
      </c>
      <c r="I712" s="111">
        <v>1</v>
      </c>
      <c r="J712" s="101" t="s">
        <v>372</v>
      </c>
      <c r="K712" s="112">
        <v>1</v>
      </c>
      <c r="L712" s="9">
        <f t="shared" si="28"/>
        <v>3</v>
      </c>
    </row>
    <row r="713" spans="1:12" ht="12.75">
      <c r="A713" s="110">
        <v>77</v>
      </c>
      <c r="B713" s="101" t="s">
        <v>372</v>
      </c>
      <c r="C713" s="111">
        <v>1</v>
      </c>
      <c r="D713" s="101" t="s">
        <v>372</v>
      </c>
      <c r="E713" s="111" t="s">
        <v>372</v>
      </c>
      <c r="F713" s="101" t="s">
        <v>372</v>
      </c>
      <c r="G713" s="111" t="s">
        <v>372</v>
      </c>
      <c r="H713" s="101" t="s">
        <v>372</v>
      </c>
      <c r="I713" s="111" t="s">
        <v>372</v>
      </c>
      <c r="J713" s="101" t="s">
        <v>372</v>
      </c>
      <c r="K713" s="112" t="s">
        <v>372</v>
      </c>
      <c r="L713" s="9">
        <f t="shared" si="28"/>
        <v>1</v>
      </c>
    </row>
    <row r="714" spans="1:12" ht="12.75">
      <c r="A714" s="110">
        <v>78</v>
      </c>
      <c r="B714" s="101" t="s">
        <v>372</v>
      </c>
      <c r="C714" s="111" t="s">
        <v>372</v>
      </c>
      <c r="D714" s="101" t="s">
        <v>372</v>
      </c>
      <c r="E714" s="111" t="s">
        <v>372</v>
      </c>
      <c r="F714" s="101">
        <v>1</v>
      </c>
      <c r="G714" s="111" t="s">
        <v>372</v>
      </c>
      <c r="H714" s="101" t="s">
        <v>372</v>
      </c>
      <c r="I714" s="111">
        <v>1</v>
      </c>
      <c r="J714" s="101">
        <v>1</v>
      </c>
      <c r="K714" s="112">
        <v>1</v>
      </c>
      <c r="L714" s="9">
        <f t="shared" si="28"/>
        <v>4</v>
      </c>
    </row>
    <row r="715" spans="1:12" ht="12.75">
      <c r="A715" s="110">
        <v>79</v>
      </c>
      <c r="B715" s="101">
        <v>1</v>
      </c>
      <c r="C715" s="111">
        <v>1</v>
      </c>
      <c r="D715" s="101" t="s">
        <v>372</v>
      </c>
      <c r="E715" s="111" t="s">
        <v>372</v>
      </c>
      <c r="F715" s="101" t="s">
        <v>372</v>
      </c>
      <c r="G715" s="111" t="s">
        <v>372</v>
      </c>
      <c r="H715" s="101">
        <v>1</v>
      </c>
      <c r="I715" s="111" t="s">
        <v>372</v>
      </c>
      <c r="J715" s="101" t="s">
        <v>372</v>
      </c>
      <c r="K715" s="112" t="s">
        <v>372</v>
      </c>
      <c r="L715" s="9">
        <f t="shared" si="28"/>
        <v>3</v>
      </c>
    </row>
    <row r="716" spans="1:12" ht="12.75">
      <c r="A716" s="110">
        <v>80</v>
      </c>
      <c r="B716" s="101">
        <v>1</v>
      </c>
      <c r="C716" s="111">
        <v>1</v>
      </c>
      <c r="D716" s="101" t="s">
        <v>372</v>
      </c>
      <c r="E716" s="111" t="s">
        <v>372</v>
      </c>
      <c r="F716" s="101" t="s">
        <v>372</v>
      </c>
      <c r="G716" s="111">
        <v>1</v>
      </c>
      <c r="H716" s="101">
        <v>1</v>
      </c>
      <c r="I716" s="111">
        <v>1</v>
      </c>
      <c r="J716" s="101">
        <v>1</v>
      </c>
      <c r="K716" s="112" t="s">
        <v>372</v>
      </c>
      <c r="L716" s="9">
        <f t="shared" si="28"/>
        <v>6</v>
      </c>
    </row>
    <row r="717" spans="1:12" ht="12.75">
      <c r="A717" s="110">
        <v>81</v>
      </c>
      <c r="B717" s="101">
        <v>1</v>
      </c>
      <c r="C717" s="111" t="s">
        <v>372</v>
      </c>
      <c r="D717" s="101" t="s">
        <v>372</v>
      </c>
      <c r="E717" s="111" t="s">
        <v>372</v>
      </c>
      <c r="F717" s="101" t="s">
        <v>372</v>
      </c>
      <c r="G717" s="111" t="s">
        <v>372</v>
      </c>
      <c r="H717" s="101" t="s">
        <v>372</v>
      </c>
      <c r="I717" s="111" t="s">
        <v>372</v>
      </c>
      <c r="J717" s="101" t="s">
        <v>372</v>
      </c>
      <c r="K717" s="112">
        <v>1</v>
      </c>
      <c r="L717" s="9">
        <f t="shared" si="28"/>
        <v>2</v>
      </c>
    </row>
    <row r="718" spans="1:12" ht="12.75">
      <c r="A718" s="110">
        <v>82</v>
      </c>
      <c r="B718" s="101" t="s">
        <v>372</v>
      </c>
      <c r="C718" s="111" t="s">
        <v>372</v>
      </c>
      <c r="D718" s="101">
        <v>1</v>
      </c>
      <c r="E718" s="111" t="s">
        <v>372</v>
      </c>
      <c r="F718" s="101" t="s">
        <v>372</v>
      </c>
      <c r="G718" s="111" t="s">
        <v>372</v>
      </c>
      <c r="H718" s="101" t="s">
        <v>372</v>
      </c>
      <c r="I718" s="111" t="s">
        <v>372</v>
      </c>
      <c r="J718" s="101">
        <v>1</v>
      </c>
      <c r="K718" s="112" t="s">
        <v>372</v>
      </c>
      <c r="L718" s="9">
        <f t="shared" si="28"/>
        <v>2</v>
      </c>
    </row>
    <row r="719" spans="1:12" ht="12.75">
      <c r="A719" s="110">
        <v>83</v>
      </c>
      <c r="B719" s="101" t="s">
        <v>372</v>
      </c>
      <c r="C719" s="111" t="s">
        <v>372</v>
      </c>
      <c r="D719" s="101">
        <v>1</v>
      </c>
      <c r="E719" s="111" t="s">
        <v>372</v>
      </c>
      <c r="F719" s="101">
        <v>1</v>
      </c>
      <c r="G719" s="111" t="s">
        <v>372</v>
      </c>
      <c r="H719" s="101" t="s">
        <v>372</v>
      </c>
      <c r="I719" s="111" t="s">
        <v>372</v>
      </c>
      <c r="J719" s="101" t="s">
        <v>372</v>
      </c>
      <c r="K719" s="112" t="s">
        <v>372</v>
      </c>
      <c r="L719" s="9">
        <f t="shared" si="28"/>
        <v>2</v>
      </c>
    </row>
    <row r="720" spans="1:12" ht="12.75">
      <c r="A720" s="110">
        <v>84</v>
      </c>
      <c r="B720" s="101">
        <v>1</v>
      </c>
      <c r="C720" s="111">
        <v>1</v>
      </c>
      <c r="D720" s="101" t="s">
        <v>372</v>
      </c>
      <c r="E720" s="111" t="s">
        <v>372</v>
      </c>
      <c r="F720" s="101" t="s">
        <v>372</v>
      </c>
      <c r="G720" s="111" t="s">
        <v>372</v>
      </c>
      <c r="H720" s="101" t="s">
        <v>372</v>
      </c>
      <c r="I720" s="111">
        <v>1</v>
      </c>
      <c r="J720" s="101" t="s">
        <v>372</v>
      </c>
      <c r="K720" s="112">
        <v>1</v>
      </c>
      <c r="L720" s="9">
        <f t="shared" si="28"/>
        <v>4</v>
      </c>
    </row>
    <row r="721" spans="1:12" ht="12.75">
      <c r="A721" s="110">
        <v>85</v>
      </c>
      <c r="B721" s="101">
        <v>1</v>
      </c>
      <c r="C721" s="111" t="s">
        <v>372</v>
      </c>
      <c r="D721" s="101" t="s">
        <v>372</v>
      </c>
      <c r="E721" s="111" t="s">
        <v>372</v>
      </c>
      <c r="F721" s="101">
        <v>1</v>
      </c>
      <c r="G721" s="111">
        <v>1</v>
      </c>
      <c r="H721" s="101" t="s">
        <v>372</v>
      </c>
      <c r="I721" s="111" t="s">
        <v>372</v>
      </c>
      <c r="J721" s="101" t="s">
        <v>372</v>
      </c>
      <c r="K721" s="112" t="s">
        <v>372</v>
      </c>
      <c r="L721" s="9">
        <f t="shared" si="28"/>
        <v>3</v>
      </c>
    </row>
    <row r="722" spans="1:12" ht="12.75">
      <c r="A722" s="110">
        <v>86</v>
      </c>
      <c r="B722" s="101">
        <v>1</v>
      </c>
      <c r="C722" s="111" t="s">
        <v>372</v>
      </c>
      <c r="D722" s="101">
        <v>1</v>
      </c>
      <c r="E722" s="111">
        <v>1</v>
      </c>
      <c r="F722" s="101">
        <v>1</v>
      </c>
      <c r="G722" s="111">
        <v>1</v>
      </c>
      <c r="H722" s="101" t="s">
        <v>372</v>
      </c>
      <c r="I722" s="111">
        <v>1</v>
      </c>
      <c r="J722" s="101">
        <v>1</v>
      </c>
      <c r="K722" s="112">
        <v>1</v>
      </c>
      <c r="L722" s="9">
        <f t="shared" si="28"/>
        <v>8</v>
      </c>
    </row>
    <row r="723" spans="1:12" ht="12.75">
      <c r="A723" s="110">
        <v>87</v>
      </c>
      <c r="B723" s="101">
        <v>1</v>
      </c>
      <c r="C723" s="111" t="s">
        <v>372</v>
      </c>
      <c r="D723" s="101">
        <v>1</v>
      </c>
      <c r="E723" s="111">
        <v>1</v>
      </c>
      <c r="F723" s="101" t="s">
        <v>372</v>
      </c>
      <c r="G723" s="111">
        <v>1</v>
      </c>
      <c r="H723" s="101" t="s">
        <v>372</v>
      </c>
      <c r="I723" s="111" t="s">
        <v>372</v>
      </c>
      <c r="J723" s="101">
        <v>1</v>
      </c>
      <c r="K723" s="112" t="s">
        <v>372</v>
      </c>
      <c r="L723" s="9">
        <f t="shared" si="28"/>
        <v>5</v>
      </c>
    </row>
    <row r="724" spans="1:12" ht="12.75">
      <c r="A724" s="110">
        <v>88</v>
      </c>
      <c r="B724" s="101" t="s">
        <v>372</v>
      </c>
      <c r="C724" s="111" t="s">
        <v>372</v>
      </c>
      <c r="D724" s="101">
        <v>1</v>
      </c>
      <c r="E724" s="111" t="s">
        <v>372</v>
      </c>
      <c r="F724" s="101">
        <v>1</v>
      </c>
      <c r="G724" s="111" t="s">
        <v>372</v>
      </c>
      <c r="H724" s="101">
        <v>1</v>
      </c>
      <c r="I724" s="111">
        <v>1</v>
      </c>
      <c r="J724" s="101" t="s">
        <v>372</v>
      </c>
      <c r="K724" s="112">
        <v>1</v>
      </c>
      <c r="L724" s="9">
        <f t="shared" si="28"/>
        <v>5</v>
      </c>
    </row>
    <row r="725" spans="1:12" ht="12.75">
      <c r="A725" s="110">
        <v>89</v>
      </c>
      <c r="B725" s="101" t="s">
        <v>372</v>
      </c>
      <c r="C725" s="111">
        <v>1</v>
      </c>
      <c r="D725" s="101" t="s">
        <v>372</v>
      </c>
      <c r="E725" s="111" t="s">
        <v>372</v>
      </c>
      <c r="F725" s="101">
        <v>1</v>
      </c>
      <c r="G725" s="111">
        <v>1</v>
      </c>
      <c r="H725" s="101">
        <v>1</v>
      </c>
      <c r="I725" s="111" t="s">
        <v>372</v>
      </c>
      <c r="J725" s="101" t="s">
        <v>372</v>
      </c>
      <c r="K725" s="112" t="s">
        <v>372</v>
      </c>
      <c r="L725" s="9">
        <f t="shared" si="28"/>
        <v>4</v>
      </c>
    </row>
    <row r="726" spans="1:12" ht="12.75">
      <c r="A726" s="110">
        <v>90</v>
      </c>
      <c r="B726" s="101">
        <v>1</v>
      </c>
      <c r="C726" s="111" t="s">
        <v>372</v>
      </c>
      <c r="D726" s="101" t="s">
        <v>372</v>
      </c>
      <c r="E726" s="111" t="s">
        <v>372</v>
      </c>
      <c r="F726" s="101" t="s">
        <v>372</v>
      </c>
      <c r="G726" s="111">
        <v>1</v>
      </c>
      <c r="H726" s="101">
        <v>1</v>
      </c>
      <c r="I726" s="111" t="s">
        <v>372</v>
      </c>
      <c r="J726" s="101">
        <v>1</v>
      </c>
      <c r="K726" s="112" t="s">
        <v>372</v>
      </c>
      <c r="L726" s="9">
        <f t="shared" si="28"/>
        <v>4</v>
      </c>
    </row>
    <row r="727" spans="1:12" ht="12.75">
      <c r="A727" s="110">
        <v>91</v>
      </c>
      <c r="B727" s="101" t="s">
        <v>372</v>
      </c>
      <c r="C727" s="111" t="s">
        <v>372</v>
      </c>
      <c r="D727" s="101" t="s">
        <v>372</v>
      </c>
      <c r="E727" s="111">
        <v>1</v>
      </c>
      <c r="F727" s="101" t="s">
        <v>372</v>
      </c>
      <c r="G727" s="111">
        <v>1</v>
      </c>
      <c r="H727" s="101" t="s">
        <v>372</v>
      </c>
      <c r="I727" s="111" t="s">
        <v>372</v>
      </c>
      <c r="J727" s="101" t="s">
        <v>372</v>
      </c>
      <c r="K727" s="112" t="s">
        <v>372</v>
      </c>
      <c r="L727" s="9">
        <f t="shared" si="28"/>
        <v>2</v>
      </c>
    </row>
    <row r="728" spans="1:12" ht="12.75">
      <c r="A728" s="110">
        <v>92</v>
      </c>
      <c r="B728" s="101">
        <v>1</v>
      </c>
      <c r="C728" s="111">
        <v>1</v>
      </c>
      <c r="D728" s="101">
        <v>1</v>
      </c>
      <c r="E728" s="111" t="s">
        <v>372</v>
      </c>
      <c r="F728" s="101">
        <v>1</v>
      </c>
      <c r="G728" s="111">
        <v>1</v>
      </c>
      <c r="H728" s="101" t="s">
        <v>372</v>
      </c>
      <c r="I728" s="111">
        <v>1</v>
      </c>
      <c r="J728" s="101" t="s">
        <v>372</v>
      </c>
      <c r="K728" s="112" t="s">
        <v>372</v>
      </c>
      <c r="L728" s="9">
        <f t="shared" si="28"/>
        <v>6</v>
      </c>
    </row>
    <row r="729" spans="1:12" ht="12.75">
      <c r="A729" s="110">
        <v>93</v>
      </c>
      <c r="B729" s="101">
        <v>1</v>
      </c>
      <c r="C729" s="111">
        <v>1</v>
      </c>
      <c r="D729" s="101" t="s">
        <v>372</v>
      </c>
      <c r="E729" s="111">
        <v>1</v>
      </c>
      <c r="F729" s="101">
        <v>1</v>
      </c>
      <c r="G729" s="111">
        <v>1</v>
      </c>
      <c r="H729" s="101" t="s">
        <v>372</v>
      </c>
      <c r="I729" s="111" t="s">
        <v>372</v>
      </c>
      <c r="J729" s="101" t="s">
        <v>372</v>
      </c>
      <c r="K729" s="112" t="s">
        <v>372</v>
      </c>
      <c r="L729" s="9">
        <f t="shared" si="28"/>
        <v>5</v>
      </c>
    </row>
    <row r="730" spans="1:12" ht="12.75">
      <c r="A730" s="110">
        <v>94</v>
      </c>
      <c r="B730" s="101" t="s">
        <v>372</v>
      </c>
      <c r="C730" s="111">
        <v>1</v>
      </c>
      <c r="D730" s="101" t="s">
        <v>372</v>
      </c>
      <c r="E730" s="111" t="s">
        <v>372</v>
      </c>
      <c r="F730" s="101" t="s">
        <v>372</v>
      </c>
      <c r="G730" s="111" t="s">
        <v>372</v>
      </c>
      <c r="H730" s="101">
        <v>1</v>
      </c>
      <c r="I730" s="111" t="s">
        <v>372</v>
      </c>
      <c r="J730" s="101" t="s">
        <v>372</v>
      </c>
      <c r="K730" s="112" t="s">
        <v>372</v>
      </c>
      <c r="L730" s="9">
        <f t="shared" si="28"/>
        <v>2</v>
      </c>
    </row>
    <row r="731" spans="1:12" ht="12.75">
      <c r="A731" s="110">
        <v>95</v>
      </c>
      <c r="B731" s="101">
        <v>1</v>
      </c>
      <c r="C731" s="111">
        <v>1</v>
      </c>
      <c r="D731" s="101" t="s">
        <v>372</v>
      </c>
      <c r="E731" s="111">
        <v>1</v>
      </c>
      <c r="F731" s="101" t="s">
        <v>372</v>
      </c>
      <c r="G731" s="111" t="s">
        <v>372</v>
      </c>
      <c r="H731" s="101" t="s">
        <v>372</v>
      </c>
      <c r="I731" s="111">
        <v>1</v>
      </c>
      <c r="J731" s="101">
        <v>1</v>
      </c>
      <c r="K731" s="112">
        <v>1</v>
      </c>
      <c r="L731" s="9">
        <f t="shared" si="28"/>
        <v>6</v>
      </c>
    </row>
    <row r="732" spans="1:12" ht="12.75">
      <c r="A732" s="110">
        <v>96</v>
      </c>
      <c r="B732" s="101">
        <v>1</v>
      </c>
      <c r="C732" s="111" t="s">
        <v>372</v>
      </c>
      <c r="D732" s="101" t="s">
        <v>372</v>
      </c>
      <c r="E732" s="111">
        <v>1</v>
      </c>
      <c r="F732" s="101">
        <v>1</v>
      </c>
      <c r="G732" s="111" t="s">
        <v>372</v>
      </c>
      <c r="H732" s="101" t="s">
        <v>372</v>
      </c>
      <c r="I732" s="111" t="s">
        <v>372</v>
      </c>
      <c r="J732" s="101">
        <v>1</v>
      </c>
      <c r="K732" s="112" t="s">
        <v>372</v>
      </c>
      <c r="L732" s="9">
        <f t="shared" si="28"/>
        <v>4</v>
      </c>
    </row>
    <row r="733" spans="1:12" ht="12.75">
      <c r="A733" s="110">
        <v>97</v>
      </c>
      <c r="B733" s="101" t="s">
        <v>372</v>
      </c>
      <c r="C733" s="111">
        <v>1</v>
      </c>
      <c r="D733" s="101">
        <v>1</v>
      </c>
      <c r="E733" s="111" t="s">
        <v>372</v>
      </c>
      <c r="F733" s="101" t="s">
        <v>372</v>
      </c>
      <c r="G733" s="111" t="s">
        <v>372</v>
      </c>
      <c r="H733" s="101" t="s">
        <v>372</v>
      </c>
      <c r="I733" s="111" t="s">
        <v>372</v>
      </c>
      <c r="J733" s="101">
        <v>1</v>
      </c>
      <c r="K733" s="112" t="s">
        <v>372</v>
      </c>
      <c r="L733" s="9">
        <f t="shared" si="28"/>
        <v>3</v>
      </c>
    </row>
    <row r="734" spans="1:12" ht="12.75">
      <c r="A734" s="110">
        <v>98</v>
      </c>
      <c r="B734" s="101" t="s">
        <v>372</v>
      </c>
      <c r="C734" s="111" t="s">
        <v>372</v>
      </c>
      <c r="D734" s="101" t="s">
        <v>372</v>
      </c>
      <c r="E734" s="111">
        <v>1</v>
      </c>
      <c r="F734" s="101" t="s">
        <v>372</v>
      </c>
      <c r="G734" s="111" t="s">
        <v>372</v>
      </c>
      <c r="H734" s="101">
        <v>1</v>
      </c>
      <c r="I734" s="111" t="s">
        <v>372</v>
      </c>
      <c r="J734" s="101">
        <v>1</v>
      </c>
      <c r="K734" s="112">
        <v>1</v>
      </c>
      <c r="L734" s="9">
        <f t="shared" si="28"/>
        <v>4</v>
      </c>
    </row>
    <row r="735" spans="1:12" ht="12.75">
      <c r="A735" s="110">
        <v>99</v>
      </c>
      <c r="B735" s="101">
        <v>1</v>
      </c>
      <c r="C735" s="111">
        <v>1</v>
      </c>
      <c r="D735" s="101">
        <v>1</v>
      </c>
      <c r="E735" s="111">
        <v>1</v>
      </c>
      <c r="F735" s="101">
        <v>1</v>
      </c>
      <c r="G735" s="111" t="s">
        <v>372</v>
      </c>
      <c r="H735" s="101">
        <v>1</v>
      </c>
      <c r="I735" s="111" t="s">
        <v>372</v>
      </c>
      <c r="J735" s="101" t="s">
        <v>372</v>
      </c>
      <c r="K735" s="112" t="s">
        <v>372</v>
      </c>
      <c r="L735" s="9">
        <f t="shared" si="28"/>
        <v>6</v>
      </c>
    </row>
    <row r="736" spans="1:12" ht="12.75">
      <c r="A736" s="110">
        <v>100</v>
      </c>
      <c r="B736" s="101" t="s">
        <v>372</v>
      </c>
      <c r="C736" s="111">
        <v>1</v>
      </c>
      <c r="D736" s="101" t="s">
        <v>372</v>
      </c>
      <c r="E736" s="111" t="s">
        <v>372</v>
      </c>
      <c r="F736" s="101" t="s">
        <v>372</v>
      </c>
      <c r="G736" s="111" t="s">
        <v>372</v>
      </c>
      <c r="H736" s="101" t="s">
        <v>372</v>
      </c>
      <c r="I736" s="111" t="s">
        <v>372</v>
      </c>
      <c r="J736" s="101" t="s">
        <v>372</v>
      </c>
      <c r="K736" s="112" t="s">
        <v>372</v>
      </c>
      <c r="L736" s="9">
        <f t="shared" si="28"/>
        <v>1</v>
      </c>
    </row>
    <row r="737" spans="1:12" ht="12.75">
      <c r="A737" s="110">
        <v>101</v>
      </c>
      <c r="B737" s="101" t="s">
        <v>372</v>
      </c>
      <c r="C737" s="111" t="s">
        <v>372</v>
      </c>
      <c r="D737" s="101">
        <v>1</v>
      </c>
      <c r="E737" s="111">
        <v>1</v>
      </c>
      <c r="F737" s="101">
        <v>1</v>
      </c>
      <c r="G737" s="111" t="s">
        <v>372</v>
      </c>
      <c r="H737" s="101" t="s">
        <v>372</v>
      </c>
      <c r="I737" s="111" t="s">
        <v>372</v>
      </c>
      <c r="J737" s="101">
        <v>1</v>
      </c>
      <c r="K737" s="112">
        <v>1</v>
      </c>
      <c r="L737" s="9">
        <f t="shared" si="28"/>
        <v>5</v>
      </c>
    </row>
    <row r="738" spans="1:12" ht="12.75">
      <c r="A738" s="110">
        <v>102</v>
      </c>
      <c r="B738" s="101">
        <v>1</v>
      </c>
      <c r="C738" s="111" t="s">
        <v>372</v>
      </c>
      <c r="D738" s="101" t="s">
        <v>372</v>
      </c>
      <c r="E738" s="111">
        <v>1</v>
      </c>
      <c r="F738" s="101" t="s">
        <v>372</v>
      </c>
      <c r="G738" s="111" t="s">
        <v>372</v>
      </c>
      <c r="H738" s="101" t="s">
        <v>372</v>
      </c>
      <c r="I738" s="111" t="s">
        <v>372</v>
      </c>
      <c r="J738" s="101" t="s">
        <v>372</v>
      </c>
      <c r="K738" s="112" t="s">
        <v>372</v>
      </c>
      <c r="L738" s="9">
        <f t="shared" si="28"/>
        <v>2</v>
      </c>
    </row>
    <row r="739" spans="1:12" ht="12.75">
      <c r="A739" s="110">
        <v>103</v>
      </c>
      <c r="B739" s="101" t="s">
        <v>372</v>
      </c>
      <c r="C739" s="111" t="s">
        <v>372</v>
      </c>
      <c r="D739" s="101" t="s">
        <v>372</v>
      </c>
      <c r="E739" s="111">
        <v>1</v>
      </c>
      <c r="F739" s="101" t="s">
        <v>372</v>
      </c>
      <c r="G739" s="111" t="s">
        <v>372</v>
      </c>
      <c r="H739" s="101">
        <v>1</v>
      </c>
      <c r="I739" s="111" t="s">
        <v>372</v>
      </c>
      <c r="J739" s="101" t="s">
        <v>372</v>
      </c>
      <c r="K739" s="112" t="s">
        <v>372</v>
      </c>
      <c r="L739" s="9">
        <f t="shared" si="28"/>
        <v>2</v>
      </c>
    </row>
    <row r="740" spans="1:12" ht="12.75">
      <c r="A740" s="110">
        <v>104</v>
      </c>
      <c r="B740" s="101" t="s">
        <v>372</v>
      </c>
      <c r="C740" s="111">
        <v>1</v>
      </c>
      <c r="D740" s="101">
        <v>1</v>
      </c>
      <c r="E740" s="111" t="s">
        <v>372</v>
      </c>
      <c r="F740" s="101" t="s">
        <v>372</v>
      </c>
      <c r="G740" s="111" t="s">
        <v>372</v>
      </c>
      <c r="H740" s="101" t="s">
        <v>372</v>
      </c>
      <c r="I740" s="111" t="s">
        <v>372</v>
      </c>
      <c r="J740" s="101">
        <v>1</v>
      </c>
      <c r="K740" s="112" t="s">
        <v>372</v>
      </c>
      <c r="L740" s="9">
        <f t="shared" si="28"/>
        <v>3</v>
      </c>
    </row>
    <row r="741" spans="1:12" ht="12.75">
      <c r="A741" s="110">
        <v>105</v>
      </c>
      <c r="B741" s="101" t="s">
        <v>372</v>
      </c>
      <c r="C741" s="111" t="s">
        <v>372</v>
      </c>
      <c r="D741" s="101">
        <v>1</v>
      </c>
      <c r="E741" s="111" t="s">
        <v>372</v>
      </c>
      <c r="F741" s="101" t="s">
        <v>372</v>
      </c>
      <c r="G741" s="111">
        <v>1</v>
      </c>
      <c r="H741" s="101" t="s">
        <v>372</v>
      </c>
      <c r="I741" s="111" t="s">
        <v>372</v>
      </c>
      <c r="J741" s="101" t="s">
        <v>372</v>
      </c>
      <c r="K741" s="112" t="s">
        <v>372</v>
      </c>
      <c r="L741" s="9">
        <f t="shared" si="28"/>
        <v>2</v>
      </c>
    </row>
    <row r="742" spans="1:12" ht="12.75">
      <c r="A742" s="110">
        <v>106</v>
      </c>
      <c r="B742" s="101" t="s">
        <v>372</v>
      </c>
      <c r="C742" s="111" t="s">
        <v>372</v>
      </c>
      <c r="D742" s="101">
        <v>1</v>
      </c>
      <c r="E742" s="111" t="s">
        <v>372</v>
      </c>
      <c r="F742" s="101">
        <v>1</v>
      </c>
      <c r="G742" s="111">
        <v>1</v>
      </c>
      <c r="H742" s="101" t="s">
        <v>372</v>
      </c>
      <c r="I742" s="111" t="s">
        <v>372</v>
      </c>
      <c r="J742" s="101" t="s">
        <v>372</v>
      </c>
      <c r="K742" s="112">
        <v>1</v>
      </c>
      <c r="L742" s="9">
        <f t="shared" si="28"/>
        <v>4</v>
      </c>
    </row>
    <row r="743" spans="1:12" ht="12.75">
      <c r="A743" s="110">
        <v>107</v>
      </c>
      <c r="B743" s="101" t="s">
        <v>372</v>
      </c>
      <c r="C743" s="111">
        <v>1</v>
      </c>
      <c r="D743" s="101" t="s">
        <v>372</v>
      </c>
      <c r="E743" s="111">
        <v>1</v>
      </c>
      <c r="F743" s="101">
        <v>1</v>
      </c>
      <c r="G743" s="111" t="s">
        <v>372</v>
      </c>
      <c r="H743" s="101">
        <v>1</v>
      </c>
      <c r="I743" s="111" t="s">
        <v>372</v>
      </c>
      <c r="J743" s="101" t="s">
        <v>372</v>
      </c>
      <c r="K743" s="112" t="s">
        <v>372</v>
      </c>
      <c r="L743" s="9">
        <f t="shared" si="28"/>
        <v>4</v>
      </c>
    </row>
    <row r="744" spans="1:12" ht="12.75">
      <c r="A744" s="110">
        <v>108</v>
      </c>
      <c r="B744" s="101" t="s">
        <v>372</v>
      </c>
      <c r="C744" s="111">
        <v>1</v>
      </c>
      <c r="D744" s="101">
        <v>1</v>
      </c>
      <c r="E744" s="111" t="s">
        <v>372</v>
      </c>
      <c r="F744" s="101">
        <v>1</v>
      </c>
      <c r="G744" s="111">
        <v>1</v>
      </c>
      <c r="H744" s="101" t="s">
        <v>372</v>
      </c>
      <c r="I744" s="111">
        <v>1</v>
      </c>
      <c r="J744" s="101">
        <v>1</v>
      </c>
      <c r="K744" s="112" t="s">
        <v>372</v>
      </c>
      <c r="L744" s="9">
        <f t="shared" si="28"/>
        <v>6</v>
      </c>
    </row>
    <row r="745" spans="1:12" ht="12.75">
      <c r="A745" s="110">
        <v>109</v>
      </c>
      <c r="B745" s="101" t="s">
        <v>372</v>
      </c>
      <c r="C745" s="111" t="s">
        <v>372</v>
      </c>
      <c r="D745" s="101" t="s">
        <v>372</v>
      </c>
      <c r="E745" s="111">
        <v>1</v>
      </c>
      <c r="F745" s="101">
        <v>1</v>
      </c>
      <c r="G745" s="111">
        <v>1</v>
      </c>
      <c r="H745" s="101" t="s">
        <v>372</v>
      </c>
      <c r="I745" s="111" t="s">
        <v>372</v>
      </c>
      <c r="J745" s="101">
        <v>1</v>
      </c>
      <c r="K745" s="112" t="s">
        <v>372</v>
      </c>
      <c r="L745" s="9">
        <f t="shared" si="28"/>
        <v>4</v>
      </c>
    </row>
    <row r="746" spans="1:12" ht="12.75">
      <c r="A746" s="110">
        <v>110</v>
      </c>
      <c r="B746" s="101" t="s">
        <v>372</v>
      </c>
      <c r="C746" s="111">
        <v>1</v>
      </c>
      <c r="D746" s="101">
        <v>1</v>
      </c>
      <c r="E746" s="111">
        <v>1</v>
      </c>
      <c r="F746" s="101">
        <v>1</v>
      </c>
      <c r="G746" s="111" t="s">
        <v>372</v>
      </c>
      <c r="H746" s="101" t="s">
        <v>372</v>
      </c>
      <c r="I746" s="111" t="s">
        <v>372</v>
      </c>
      <c r="J746" s="101">
        <v>1</v>
      </c>
      <c r="K746" s="112">
        <v>1</v>
      </c>
      <c r="L746" s="9">
        <f t="shared" si="28"/>
        <v>6</v>
      </c>
    </row>
    <row r="747" spans="1:12" ht="12.75">
      <c r="A747" s="110">
        <v>111</v>
      </c>
      <c r="B747" s="101" t="s">
        <v>372</v>
      </c>
      <c r="C747" s="111" t="s">
        <v>372</v>
      </c>
      <c r="D747" s="101">
        <v>1</v>
      </c>
      <c r="E747" s="111">
        <v>1</v>
      </c>
      <c r="F747" s="101" t="s">
        <v>372</v>
      </c>
      <c r="G747" s="111">
        <v>1</v>
      </c>
      <c r="H747" s="101" t="s">
        <v>372</v>
      </c>
      <c r="I747" s="111">
        <v>1</v>
      </c>
      <c r="J747" s="101" t="s">
        <v>372</v>
      </c>
      <c r="K747" s="112" t="s">
        <v>372</v>
      </c>
      <c r="L747" s="9">
        <f t="shared" si="28"/>
        <v>4</v>
      </c>
    </row>
    <row r="748" spans="1:12" ht="12.75">
      <c r="A748" s="110">
        <v>112</v>
      </c>
      <c r="B748" s="101">
        <v>1</v>
      </c>
      <c r="C748" s="111">
        <v>1</v>
      </c>
      <c r="D748" s="101" t="s">
        <v>372</v>
      </c>
      <c r="E748" s="111" t="s">
        <v>372</v>
      </c>
      <c r="F748" s="101" t="s">
        <v>372</v>
      </c>
      <c r="G748" s="111" t="s">
        <v>372</v>
      </c>
      <c r="H748" s="101">
        <v>1</v>
      </c>
      <c r="I748" s="111">
        <v>1</v>
      </c>
      <c r="J748" s="101" t="s">
        <v>372</v>
      </c>
      <c r="K748" s="112" t="s">
        <v>372</v>
      </c>
      <c r="L748" s="9">
        <f t="shared" si="28"/>
        <v>4</v>
      </c>
    </row>
    <row r="749" spans="1:12" ht="12.75">
      <c r="A749" s="110">
        <v>113</v>
      </c>
      <c r="B749" s="101">
        <v>1</v>
      </c>
      <c r="C749" s="111" t="s">
        <v>372</v>
      </c>
      <c r="D749" s="101" t="s">
        <v>372</v>
      </c>
      <c r="E749" s="111" t="s">
        <v>372</v>
      </c>
      <c r="F749" s="101">
        <v>1</v>
      </c>
      <c r="G749" s="111" t="s">
        <v>372</v>
      </c>
      <c r="H749" s="101">
        <v>1</v>
      </c>
      <c r="I749" s="111" t="s">
        <v>372</v>
      </c>
      <c r="J749" s="101">
        <v>1</v>
      </c>
      <c r="K749" s="112">
        <v>1</v>
      </c>
      <c r="L749" s="9">
        <f t="shared" si="28"/>
        <v>5</v>
      </c>
    </row>
    <row r="750" spans="1:12" ht="12.75">
      <c r="A750" s="110">
        <v>114</v>
      </c>
      <c r="B750" s="101" t="s">
        <v>372</v>
      </c>
      <c r="C750" s="111" t="s">
        <v>372</v>
      </c>
      <c r="D750" s="101">
        <v>1</v>
      </c>
      <c r="E750" s="111" t="s">
        <v>372</v>
      </c>
      <c r="F750" s="101" t="s">
        <v>372</v>
      </c>
      <c r="G750" s="111">
        <v>1</v>
      </c>
      <c r="H750" s="101" t="s">
        <v>372</v>
      </c>
      <c r="I750" s="111" t="s">
        <v>372</v>
      </c>
      <c r="J750" s="101" t="s">
        <v>372</v>
      </c>
      <c r="K750" s="112" t="s">
        <v>372</v>
      </c>
      <c r="L750" s="9">
        <f t="shared" si="28"/>
        <v>2</v>
      </c>
    </row>
    <row r="751" spans="1:12" ht="12.75">
      <c r="A751" s="110">
        <v>115</v>
      </c>
      <c r="B751" s="101" t="s">
        <v>372</v>
      </c>
      <c r="C751" s="111" t="s">
        <v>372</v>
      </c>
      <c r="D751" s="101" t="s">
        <v>372</v>
      </c>
      <c r="E751" s="111" t="s">
        <v>372</v>
      </c>
      <c r="F751" s="101">
        <v>1</v>
      </c>
      <c r="G751" s="111">
        <v>1</v>
      </c>
      <c r="H751" s="101">
        <v>1</v>
      </c>
      <c r="I751" s="111" t="s">
        <v>372</v>
      </c>
      <c r="J751" s="101" t="s">
        <v>372</v>
      </c>
      <c r="K751" s="112" t="s">
        <v>372</v>
      </c>
      <c r="L751" s="9">
        <f t="shared" si="28"/>
        <v>3</v>
      </c>
    </row>
    <row r="752" spans="1:12" ht="12.75">
      <c r="A752" s="110">
        <v>116</v>
      </c>
      <c r="B752" s="101">
        <v>1</v>
      </c>
      <c r="C752" s="111">
        <v>1</v>
      </c>
      <c r="D752" s="101" t="s">
        <v>372</v>
      </c>
      <c r="E752" s="111">
        <v>1</v>
      </c>
      <c r="F752" s="101">
        <v>1</v>
      </c>
      <c r="G752" s="111" t="s">
        <v>372</v>
      </c>
      <c r="H752" s="101">
        <v>1</v>
      </c>
      <c r="I752" s="111" t="s">
        <v>372</v>
      </c>
      <c r="J752" s="101" t="s">
        <v>372</v>
      </c>
      <c r="K752" s="112">
        <v>1</v>
      </c>
      <c r="L752" s="9">
        <f t="shared" si="28"/>
        <v>6</v>
      </c>
    </row>
    <row r="753" spans="1:12" ht="12.75">
      <c r="A753" s="110">
        <v>117</v>
      </c>
      <c r="B753" s="101" t="s">
        <v>372</v>
      </c>
      <c r="C753" s="111">
        <v>1</v>
      </c>
      <c r="D753" s="101" t="s">
        <v>372</v>
      </c>
      <c r="E753" s="111" t="s">
        <v>372</v>
      </c>
      <c r="F753" s="101" t="s">
        <v>372</v>
      </c>
      <c r="G753" s="111" t="s">
        <v>372</v>
      </c>
      <c r="H753" s="101">
        <v>1</v>
      </c>
      <c r="I753" s="111" t="s">
        <v>372</v>
      </c>
      <c r="J753" s="101" t="s">
        <v>372</v>
      </c>
      <c r="K753" s="112" t="s">
        <v>372</v>
      </c>
      <c r="L753" s="9">
        <f t="shared" si="28"/>
        <v>2</v>
      </c>
    </row>
    <row r="754" spans="1:12" ht="12.75">
      <c r="A754" s="110">
        <v>118</v>
      </c>
      <c r="B754" s="101" t="s">
        <v>372</v>
      </c>
      <c r="C754" s="111" t="s">
        <v>372</v>
      </c>
      <c r="D754" s="101">
        <v>1</v>
      </c>
      <c r="E754" s="111" t="s">
        <v>372</v>
      </c>
      <c r="F754" s="101" t="s">
        <v>372</v>
      </c>
      <c r="G754" s="111">
        <v>1</v>
      </c>
      <c r="H754" s="101" t="s">
        <v>372</v>
      </c>
      <c r="I754" s="111">
        <v>1</v>
      </c>
      <c r="J754" s="101" t="s">
        <v>372</v>
      </c>
      <c r="K754" s="112">
        <v>1</v>
      </c>
      <c r="L754" s="9">
        <f t="shared" si="28"/>
        <v>4</v>
      </c>
    </row>
    <row r="755" spans="1:12" ht="12.75">
      <c r="A755" s="110">
        <v>119</v>
      </c>
      <c r="B755" s="101" t="s">
        <v>372</v>
      </c>
      <c r="C755" s="111">
        <v>1</v>
      </c>
      <c r="D755" s="101">
        <v>1</v>
      </c>
      <c r="E755" s="111" t="s">
        <v>372</v>
      </c>
      <c r="F755" s="101" t="s">
        <v>372</v>
      </c>
      <c r="G755" s="111" t="s">
        <v>372</v>
      </c>
      <c r="H755" s="101" t="s">
        <v>372</v>
      </c>
      <c r="I755" s="111">
        <v>1</v>
      </c>
      <c r="J755" s="101" t="s">
        <v>372</v>
      </c>
      <c r="K755" s="112" t="s">
        <v>372</v>
      </c>
      <c r="L755" s="9">
        <f t="shared" si="28"/>
        <v>3</v>
      </c>
    </row>
    <row r="756" spans="1:12" ht="12.75">
      <c r="A756" s="110">
        <v>120</v>
      </c>
      <c r="B756" s="101" t="s">
        <v>372</v>
      </c>
      <c r="C756" s="111">
        <v>1</v>
      </c>
      <c r="D756" s="101">
        <v>1</v>
      </c>
      <c r="E756" s="111" t="s">
        <v>372</v>
      </c>
      <c r="F756" s="101">
        <v>1</v>
      </c>
      <c r="G756" s="111" t="s">
        <v>372</v>
      </c>
      <c r="H756" s="101" t="s">
        <v>372</v>
      </c>
      <c r="I756" s="111">
        <v>1</v>
      </c>
      <c r="J756" s="101" t="s">
        <v>372</v>
      </c>
      <c r="K756" s="112" t="s">
        <v>372</v>
      </c>
      <c r="L756" s="9">
        <f t="shared" si="28"/>
        <v>4</v>
      </c>
    </row>
    <row r="757" spans="1:12" ht="12.75">
      <c r="A757" s="110">
        <v>121</v>
      </c>
      <c r="B757" s="101" t="s">
        <v>372</v>
      </c>
      <c r="C757" s="111" t="s">
        <v>372</v>
      </c>
      <c r="D757" s="101" t="s">
        <v>372</v>
      </c>
      <c r="E757" s="111" t="s">
        <v>372</v>
      </c>
      <c r="F757" s="101" t="s">
        <v>372</v>
      </c>
      <c r="G757" s="111" t="s">
        <v>372</v>
      </c>
      <c r="H757" s="101" t="s">
        <v>372</v>
      </c>
      <c r="I757" s="111">
        <v>1</v>
      </c>
      <c r="J757" s="101" t="s">
        <v>372</v>
      </c>
      <c r="K757" s="112" t="s">
        <v>372</v>
      </c>
      <c r="L757" s="9">
        <f t="shared" si="28"/>
        <v>1</v>
      </c>
    </row>
    <row r="758" spans="1:12" ht="12.75">
      <c r="A758" s="110">
        <v>122</v>
      </c>
      <c r="B758" s="101" t="s">
        <v>372</v>
      </c>
      <c r="C758" s="111">
        <v>1</v>
      </c>
      <c r="D758" s="101" t="s">
        <v>372</v>
      </c>
      <c r="E758" s="111" t="s">
        <v>372</v>
      </c>
      <c r="F758" s="101">
        <v>1</v>
      </c>
      <c r="G758" s="111" t="s">
        <v>372</v>
      </c>
      <c r="H758" s="101" t="s">
        <v>372</v>
      </c>
      <c r="I758" s="111">
        <v>1</v>
      </c>
      <c r="J758" s="101" t="s">
        <v>372</v>
      </c>
      <c r="K758" s="112" t="s">
        <v>372</v>
      </c>
      <c r="L758" s="9">
        <f t="shared" si="28"/>
        <v>3</v>
      </c>
    </row>
    <row r="759" spans="1:12" ht="12.75">
      <c r="A759" s="110">
        <v>123</v>
      </c>
      <c r="B759" s="101">
        <v>1</v>
      </c>
      <c r="C759" s="111">
        <v>1</v>
      </c>
      <c r="D759" s="101">
        <v>1</v>
      </c>
      <c r="E759" s="111" t="s">
        <v>372</v>
      </c>
      <c r="F759" s="101" t="s">
        <v>372</v>
      </c>
      <c r="G759" s="111" t="s">
        <v>372</v>
      </c>
      <c r="H759" s="101" t="s">
        <v>372</v>
      </c>
      <c r="I759" s="111">
        <v>1</v>
      </c>
      <c r="J759" s="101">
        <v>1</v>
      </c>
      <c r="K759" s="112" t="s">
        <v>372</v>
      </c>
      <c r="L759" s="9">
        <f t="shared" si="28"/>
        <v>5</v>
      </c>
    </row>
    <row r="760" spans="1:12" ht="12.75">
      <c r="A760" s="110">
        <v>124</v>
      </c>
      <c r="B760" s="101">
        <v>1</v>
      </c>
      <c r="C760" s="111" t="s">
        <v>372</v>
      </c>
      <c r="D760" s="101">
        <v>1</v>
      </c>
      <c r="E760" s="111" t="s">
        <v>372</v>
      </c>
      <c r="F760" s="101">
        <v>1</v>
      </c>
      <c r="G760" s="111">
        <v>1</v>
      </c>
      <c r="H760" s="101" t="s">
        <v>372</v>
      </c>
      <c r="I760" s="111" t="s">
        <v>372</v>
      </c>
      <c r="J760" s="101" t="s">
        <v>372</v>
      </c>
      <c r="K760" s="112" t="s">
        <v>372</v>
      </c>
      <c r="L760" s="9">
        <f t="shared" si="28"/>
        <v>4</v>
      </c>
    </row>
    <row r="761" spans="1:12" ht="12.75">
      <c r="A761" s="110">
        <v>125</v>
      </c>
      <c r="B761" s="101" t="s">
        <v>372</v>
      </c>
      <c r="C761" s="111">
        <v>1</v>
      </c>
      <c r="D761" s="101" t="s">
        <v>372</v>
      </c>
      <c r="E761" s="111" t="s">
        <v>372</v>
      </c>
      <c r="F761" s="101">
        <v>1</v>
      </c>
      <c r="G761" s="111" t="s">
        <v>372</v>
      </c>
      <c r="H761" s="101" t="s">
        <v>372</v>
      </c>
      <c r="I761" s="111">
        <v>1</v>
      </c>
      <c r="J761" s="101" t="s">
        <v>372</v>
      </c>
      <c r="K761" s="112" t="s">
        <v>372</v>
      </c>
      <c r="L761" s="9">
        <f t="shared" si="28"/>
        <v>3</v>
      </c>
    </row>
    <row r="762" spans="1:12" ht="12.75">
      <c r="A762" s="110">
        <v>126</v>
      </c>
      <c r="B762" s="101">
        <v>1</v>
      </c>
      <c r="C762" s="111">
        <v>1</v>
      </c>
      <c r="D762" s="101" t="s">
        <v>372</v>
      </c>
      <c r="E762" s="111" t="s">
        <v>372</v>
      </c>
      <c r="F762" s="101">
        <v>1</v>
      </c>
      <c r="G762" s="111" t="s">
        <v>372</v>
      </c>
      <c r="H762" s="101" t="s">
        <v>372</v>
      </c>
      <c r="I762" s="111">
        <v>1</v>
      </c>
      <c r="J762" s="101">
        <v>1</v>
      </c>
      <c r="K762" s="112" t="s">
        <v>372</v>
      </c>
      <c r="L762" s="9">
        <f t="shared" si="28"/>
        <v>5</v>
      </c>
    </row>
    <row r="763" spans="1:12" ht="12.75">
      <c r="A763" s="110">
        <v>127</v>
      </c>
      <c r="B763" s="101" t="s">
        <v>372</v>
      </c>
      <c r="C763" s="111" t="s">
        <v>372</v>
      </c>
      <c r="D763" s="101" t="s">
        <v>372</v>
      </c>
      <c r="E763" s="111">
        <v>1</v>
      </c>
      <c r="F763" s="101" t="s">
        <v>372</v>
      </c>
      <c r="G763" s="111">
        <v>1</v>
      </c>
      <c r="H763" s="101" t="s">
        <v>372</v>
      </c>
      <c r="I763" s="111" t="s">
        <v>372</v>
      </c>
      <c r="J763" s="101" t="s">
        <v>372</v>
      </c>
      <c r="K763" s="112">
        <v>1</v>
      </c>
      <c r="L763" s="9">
        <f t="shared" si="28"/>
        <v>3</v>
      </c>
    </row>
    <row r="764" spans="1:12" ht="12.75">
      <c r="A764" s="110">
        <v>128</v>
      </c>
      <c r="B764" s="101" t="s">
        <v>372</v>
      </c>
      <c r="C764" s="111">
        <v>1</v>
      </c>
      <c r="D764" s="101">
        <v>1</v>
      </c>
      <c r="E764" s="111" t="s">
        <v>372</v>
      </c>
      <c r="F764" s="101" t="s">
        <v>372</v>
      </c>
      <c r="G764" s="111" t="s">
        <v>372</v>
      </c>
      <c r="H764" s="101" t="s">
        <v>372</v>
      </c>
      <c r="I764" s="111" t="s">
        <v>372</v>
      </c>
      <c r="J764" s="101" t="s">
        <v>372</v>
      </c>
      <c r="K764" s="112" t="s">
        <v>372</v>
      </c>
      <c r="L764" s="9">
        <f t="shared" si="28"/>
        <v>2</v>
      </c>
    </row>
    <row r="765" spans="1:12" ht="12.75">
      <c r="A765" s="110">
        <v>129</v>
      </c>
      <c r="B765" s="101" t="s">
        <v>372</v>
      </c>
      <c r="C765" s="111" t="s">
        <v>372</v>
      </c>
      <c r="D765" s="101">
        <v>1</v>
      </c>
      <c r="E765" s="111">
        <v>1</v>
      </c>
      <c r="F765" s="101">
        <v>1</v>
      </c>
      <c r="G765" s="111" t="s">
        <v>372</v>
      </c>
      <c r="H765" s="101" t="s">
        <v>372</v>
      </c>
      <c r="I765" s="111" t="s">
        <v>372</v>
      </c>
      <c r="J765" s="101" t="s">
        <v>372</v>
      </c>
      <c r="K765" s="112">
        <v>1</v>
      </c>
      <c r="L765" s="9">
        <f t="shared" si="28"/>
        <v>4</v>
      </c>
    </row>
    <row r="766" spans="1:12" ht="12.75">
      <c r="A766" s="110">
        <v>130</v>
      </c>
      <c r="B766" s="101" t="s">
        <v>372</v>
      </c>
      <c r="C766" s="111" t="s">
        <v>372</v>
      </c>
      <c r="D766" s="101" t="s">
        <v>372</v>
      </c>
      <c r="E766" s="111" t="s">
        <v>372</v>
      </c>
      <c r="F766" s="101" t="s">
        <v>372</v>
      </c>
      <c r="G766" s="111">
        <v>1</v>
      </c>
      <c r="H766" s="101" t="s">
        <v>372</v>
      </c>
      <c r="I766" s="111" t="s">
        <v>372</v>
      </c>
      <c r="J766" s="101" t="s">
        <v>372</v>
      </c>
      <c r="K766" s="112">
        <v>1</v>
      </c>
      <c r="L766" s="9">
        <f aca="true" t="shared" si="29" ref="L766:L829">SUM(B766:K766)</f>
        <v>2</v>
      </c>
    </row>
    <row r="767" spans="1:12" ht="12.75">
      <c r="A767" s="110">
        <v>131</v>
      </c>
      <c r="B767" s="101" t="s">
        <v>372</v>
      </c>
      <c r="C767" s="111">
        <v>1</v>
      </c>
      <c r="D767" s="101">
        <v>1</v>
      </c>
      <c r="E767" s="111" t="s">
        <v>372</v>
      </c>
      <c r="F767" s="101">
        <v>1</v>
      </c>
      <c r="G767" s="111" t="s">
        <v>372</v>
      </c>
      <c r="H767" s="101" t="s">
        <v>372</v>
      </c>
      <c r="I767" s="111" t="s">
        <v>372</v>
      </c>
      <c r="J767" s="101">
        <v>1</v>
      </c>
      <c r="K767" s="112">
        <v>1</v>
      </c>
      <c r="L767" s="9">
        <f t="shared" si="29"/>
        <v>5</v>
      </c>
    </row>
    <row r="768" spans="1:12" ht="12.75">
      <c r="A768" s="110">
        <v>132</v>
      </c>
      <c r="B768" s="101" t="s">
        <v>372</v>
      </c>
      <c r="C768" s="111" t="s">
        <v>372</v>
      </c>
      <c r="D768" s="101" t="s">
        <v>372</v>
      </c>
      <c r="E768" s="111">
        <v>1</v>
      </c>
      <c r="F768" s="101" t="s">
        <v>372</v>
      </c>
      <c r="G768" s="111" t="s">
        <v>372</v>
      </c>
      <c r="H768" s="101">
        <v>1</v>
      </c>
      <c r="I768" s="111" t="s">
        <v>372</v>
      </c>
      <c r="J768" s="101" t="s">
        <v>372</v>
      </c>
      <c r="K768" s="112" t="s">
        <v>372</v>
      </c>
      <c r="L768" s="9">
        <f t="shared" si="29"/>
        <v>2</v>
      </c>
    </row>
    <row r="769" spans="1:12" ht="12.75">
      <c r="A769" s="110">
        <v>133</v>
      </c>
      <c r="B769" s="101">
        <v>1</v>
      </c>
      <c r="C769" s="111">
        <v>1</v>
      </c>
      <c r="D769" s="101" t="s">
        <v>372</v>
      </c>
      <c r="E769" s="111">
        <v>1</v>
      </c>
      <c r="F769" s="101" t="s">
        <v>372</v>
      </c>
      <c r="G769" s="111" t="s">
        <v>372</v>
      </c>
      <c r="H769" s="101" t="s">
        <v>372</v>
      </c>
      <c r="I769" s="111">
        <v>1</v>
      </c>
      <c r="J769" s="101">
        <v>1</v>
      </c>
      <c r="K769" s="112" t="s">
        <v>372</v>
      </c>
      <c r="L769" s="9">
        <f t="shared" si="29"/>
        <v>5</v>
      </c>
    </row>
    <row r="770" spans="1:12" ht="12.75">
      <c r="A770" s="110">
        <v>134</v>
      </c>
      <c r="B770" s="101" t="s">
        <v>372</v>
      </c>
      <c r="C770" s="111" t="s">
        <v>372</v>
      </c>
      <c r="D770" s="101" t="s">
        <v>372</v>
      </c>
      <c r="E770" s="111" t="s">
        <v>372</v>
      </c>
      <c r="F770" s="101" t="s">
        <v>372</v>
      </c>
      <c r="G770" s="111" t="s">
        <v>372</v>
      </c>
      <c r="H770" s="101" t="s">
        <v>372</v>
      </c>
      <c r="I770" s="111" t="s">
        <v>372</v>
      </c>
      <c r="J770" s="101" t="s">
        <v>372</v>
      </c>
      <c r="K770" s="112">
        <v>1</v>
      </c>
      <c r="L770" s="9">
        <f t="shared" si="29"/>
        <v>1</v>
      </c>
    </row>
    <row r="771" spans="1:12" ht="12.75">
      <c r="A771" s="110">
        <v>135</v>
      </c>
      <c r="B771" s="101" t="s">
        <v>372</v>
      </c>
      <c r="C771" s="111" t="s">
        <v>372</v>
      </c>
      <c r="D771" s="101">
        <v>1</v>
      </c>
      <c r="E771" s="111" t="s">
        <v>372</v>
      </c>
      <c r="F771" s="101" t="s">
        <v>372</v>
      </c>
      <c r="G771" s="111">
        <v>1</v>
      </c>
      <c r="H771" s="101">
        <v>1</v>
      </c>
      <c r="I771" s="111">
        <v>1</v>
      </c>
      <c r="J771" s="101" t="s">
        <v>372</v>
      </c>
      <c r="K771" s="112" t="s">
        <v>372</v>
      </c>
      <c r="L771" s="9">
        <f t="shared" si="29"/>
        <v>4</v>
      </c>
    </row>
    <row r="772" spans="1:12" ht="12.75">
      <c r="A772" s="110">
        <v>136</v>
      </c>
      <c r="B772" s="101" t="s">
        <v>372</v>
      </c>
      <c r="C772" s="111" t="s">
        <v>372</v>
      </c>
      <c r="D772" s="101" t="s">
        <v>372</v>
      </c>
      <c r="E772" s="111" t="s">
        <v>372</v>
      </c>
      <c r="F772" s="101" t="s">
        <v>372</v>
      </c>
      <c r="G772" s="111" t="s">
        <v>372</v>
      </c>
      <c r="H772" s="101" t="s">
        <v>372</v>
      </c>
      <c r="I772" s="111" t="s">
        <v>372</v>
      </c>
      <c r="J772" s="101" t="s">
        <v>372</v>
      </c>
      <c r="K772" s="112" t="s">
        <v>372</v>
      </c>
      <c r="L772" s="9">
        <f t="shared" si="29"/>
        <v>0</v>
      </c>
    </row>
    <row r="773" spans="1:12" ht="12.75">
      <c r="A773" s="110">
        <v>137</v>
      </c>
      <c r="B773" s="101" t="s">
        <v>372</v>
      </c>
      <c r="C773" s="111">
        <v>1</v>
      </c>
      <c r="D773" s="101" t="s">
        <v>372</v>
      </c>
      <c r="E773" s="111">
        <v>1</v>
      </c>
      <c r="F773" s="101">
        <v>1</v>
      </c>
      <c r="G773" s="111">
        <v>1</v>
      </c>
      <c r="H773" s="101">
        <v>1</v>
      </c>
      <c r="I773" s="111">
        <v>1</v>
      </c>
      <c r="J773" s="101">
        <v>1</v>
      </c>
      <c r="K773" s="112">
        <v>1</v>
      </c>
      <c r="L773" s="9">
        <f t="shared" si="29"/>
        <v>8</v>
      </c>
    </row>
    <row r="774" spans="1:12" ht="12.75">
      <c r="A774" s="110">
        <v>138</v>
      </c>
      <c r="B774" s="101" t="s">
        <v>372</v>
      </c>
      <c r="C774" s="111" t="s">
        <v>372</v>
      </c>
      <c r="D774" s="101" t="s">
        <v>372</v>
      </c>
      <c r="E774" s="111" t="s">
        <v>372</v>
      </c>
      <c r="F774" s="101">
        <v>1</v>
      </c>
      <c r="G774" s="111" t="s">
        <v>372</v>
      </c>
      <c r="H774" s="101" t="s">
        <v>372</v>
      </c>
      <c r="I774" s="111">
        <v>1</v>
      </c>
      <c r="J774" s="101">
        <v>1</v>
      </c>
      <c r="K774" s="112" t="s">
        <v>372</v>
      </c>
      <c r="L774" s="9">
        <f t="shared" si="29"/>
        <v>3</v>
      </c>
    </row>
    <row r="775" spans="1:12" ht="12.75">
      <c r="A775" s="110">
        <v>139</v>
      </c>
      <c r="B775" s="101" t="s">
        <v>372</v>
      </c>
      <c r="C775" s="111" t="s">
        <v>372</v>
      </c>
      <c r="D775" s="101" t="s">
        <v>372</v>
      </c>
      <c r="E775" s="111">
        <v>1</v>
      </c>
      <c r="F775" s="101" t="s">
        <v>372</v>
      </c>
      <c r="G775" s="111" t="s">
        <v>372</v>
      </c>
      <c r="H775" s="101" t="s">
        <v>372</v>
      </c>
      <c r="I775" s="111" t="s">
        <v>372</v>
      </c>
      <c r="J775" s="101" t="s">
        <v>372</v>
      </c>
      <c r="K775" s="112">
        <v>1</v>
      </c>
      <c r="L775" s="9">
        <f t="shared" si="29"/>
        <v>2</v>
      </c>
    </row>
    <row r="776" spans="1:12" ht="12.75">
      <c r="A776" s="110">
        <v>140</v>
      </c>
      <c r="B776" s="101" t="s">
        <v>372</v>
      </c>
      <c r="C776" s="111">
        <v>1</v>
      </c>
      <c r="D776" s="101" t="s">
        <v>372</v>
      </c>
      <c r="E776" s="111" t="s">
        <v>372</v>
      </c>
      <c r="F776" s="101" t="s">
        <v>372</v>
      </c>
      <c r="G776" s="111">
        <v>1</v>
      </c>
      <c r="H776" s="101">
        <v>1</v>
      </c>
      <c r="I776" s="111" t="s">
        <v>372</v>
      </c>
      <c r="J776" s="101" t="s">
        <v>372</v>
      </c>
      <c r="K776" s="112" t="s">
        <v>372</v>
      </c>
      <c r="L776" s="9">
        <f t="shared" si="29"/>
        <v>3</v>
      </c>
    </row>
    <row r="777" spans="1:12" ht="12.75">
      <c r="A777" s="110">
        <v>141</v>
      </c>
      <c r="B777" s="101" t="s">
        <v>372</v>
      </c>
      <c r="C777" s="111">
        <v>1</v>
      </c>
      <c r="D777" s="101" t="s">
        <v>372</v>
      </c>
      <c r="E777" s="111" t="s">
        <v>372</v>
      </c>
      <c r="F777" s="101">
        <v>1</v>
      </c>
      <c r="G777" s="111" t="s">
        <v>372</v>
      </c>
      <c r="H777" s="101" t="s">
        <v>372</v>
      </c>
      <c r="I777" s="111" t="s">
        <v>372</v>
      </c>
      <c r="J777" s="101">
        <v>1</v>
      </c>
      <c r="K777" s="112" t="s">
        <v>372</v>
      </c>
      <c r="L777" s="9">
        <f t="shared" si="29"/>
        <v>3</v>
      </c>
    </row>
    <row r="778" spans="1:12" ht="12.75">
      <c r="A778" s="110">
        <v>142</v>
      </c>
      <c r="B778" s="101" t="s">
        <v>372</v>
      </c>
      <c r="C778" s="111">
        <v>1</v>
      </c>
      <c r="D778" s="101" t="s">
        <v>372</v>
      </c>
      <c r="E778" s="111">
        <v>1</v>
      </c>
      <c r="F778" s="101" t="s">
        <v>372</v>
      </c>
      <c r="G778" s="111" t="s">
        <v>372</v>
      </c>
      <c r="H778" s="101">
        <v>1</v>
      </c>
      <c r="I778" s="111" t="s">
        <v>372</v>
      </c>
      <c r="J778" s="101">
        <v>1</v>
      </c>
      <c r="K778" s="112">
        <v>1</v>
      </c>
      <c r="L778" s="9">
        <f t="shared" si="29"/>
        <v>5</v>
      </c>
    </row>
    <row r="779" spans="1:12" ht="12.75">
      <c r="A779" s="110">
        <v>143</v>
      </c>
      <c r="B779" s="101">
        <v>1</v>
      </c>
      <c r="C779" s="111" t="s">
        <v>372</v>
      </c>
      <c r="D779" s="101">
        <v>1</v>
      </c>
      <c r="E779" s="111">
        <v>1</v>
      </c>
      <c r="F779" s="101" t="s">
        <v>372</v>
      </c>
      <c r="G779" s="111">
        <v>1</v>
      </c>
      <c r="H779" s="101">
        <v>1</v>
      </c>
      <c r="I779" s="111">
        <v>1</v>
      </c>
      <c r="J779" s="101" t="s">
        <v>372</v>
      </c>
      <c r="K779" s="112" t="s">
        <v>372</v>
      </c>
      <c r="L779" s="9">
        <f t="shared" si="29"/>
        <v>6</v>
      </c>
    </row>
    <row r="780" spans="1:12" ht="12.75">
      <c r="A780" s="110">
        <v>144</v>
      </c>
      <c r="B780" s="101" t="s">
        <v>372</v>
      </c>
      <c r="C780" s="111" t="s">
        <v>372</v>
      </c>
      <c r="D780" s="101" t="s">
        <v>372</v>
      </c>
      <c r="E780" s="111" t="s">
        <v>372</v>
      </c>
      <c r="F780" s="101" t="s">
        <v>372</v>
      </c>
      <c r="G780" s="111" t="s">
        <v>372</v>
      </c>
      <c r="H780" s="101" t="s">
        <v>372</v>
      </c>
      <c r="I780" s="111">
        <v>1</v>
      </c>
      <c r="J780" s="101" t="s">
        <v>372</v>
      </c>
      <c r="K780" s="112" t="s">
        <v>372</v>
      </c>
      <c r="L780" s="9">
        <f t="shared" si="29"/>
        <v>1</v>
      </c>
    </row>
    <row r="781" spans="1:12" ht="12.75">
      <c r="A781" s="110">
        <v>145</v>
      </c>
      <c r="B781" s="101" t="s">
        <v>372</v>
      </c>
      <c r="C781" s="111">
        <v>1</v>
      </c>
      <c r="D781" s="101" t="s">
        <v>372</v>
      </c>
      <c r="E781" s="111" t="s">
        <v>372</v>
      </c>
      <c r="F781" s="101" t="s">
        <v>372</v>
      </c>
      <c r="G781" s="111">
        <v>1</v>
      </c>
      <c r="H781" s="101" t="s">
        <v>372</v>
      </c>
      <c r="I781" s="111" t="s">
        <v>372</v>
      </c>
      <c r="J781" s="101">
        <v>1</v>
      </c>
      <c r="K781" s="112">
        <v>1</v>
      </c>
      <c r="L781" s="9">
        <f t="shared" si="29"/>
        <v>4</v>
      </c>
    </row>
    <row r="782" spans="1:12" ht="12.75">
      <c r="A782" s="110">
        <v>146</v>
      </c>
      <c r="B782" s="101" t="s">
        <v>372</v>
      </c>
      <c r="C782" s="111">
        <v>1</v>
      </c>
      <c r="D782" s="101" t="s">
        <v>372</v>
      </c>
      <c r="E782" s="111">
        <v>1</v>
      </c>
      <c r="F782" s="101" t="s">
        <v>372</v>
      </c>
      <c r="G782" s="111" t="s">
        <v>372</v>
      </c>
      <c r="H782" s="101" t="s">
        <v>372</v>
      </c>
      <c r="I782" s="111" t="s">
        <v>372</v>
      </c>
      <c r="J782" s="101" t="s">
        <v>372</v>
      </c>
      <c r="K782" s="112" t="s">
        <v>372</v>
      </c>
      <c r="L782" s="9">
        <f t="shared" si="29"/>
        <v>2</v>
      </c>
    </row>
    <row r="783" spans="1:12" ht="12.75">
      <c r="A783" s="110">
        <v>147</v>
      </c>
      <c r="B783" s="101" t="s">
        <v>372</v>
      </c>
      <c r="C783" s="111">
        <v>1</v>
      </c>
      <c r="D783" s="101" t="s">
        <v>372</v>
      </c>
      <c r="E783" s="111" t="s">
        <v>372</v>
      </c>
      <c r="F783" s="101" t="s">
        <v>372</v>
      </c>
      <c r="G783" s="111" t="s">
        <v>372</v>
      </c>
      <c r="H783" s="101" t="s">
        <v>372</v>
      </c>
      <c r="I783" s="111" t="s">
        <v>372</v>
      </c>
      <c r="J783" s="101" t="s">
        <v>372</v>
      </c>
      <c r="K783" s="112" t="s">
        <v>372</v>
      </c>
      <c r="L783" s="9">
        <f t="shared" si="29"/>
        <v>1</v>
      </c>
    </row>
    <row r="784" spans="1:12" ht="12.75">
      <c r="A784" s="110">
        <v>148</v>
      </c>
      <c r="B784" s="101">
        <v>1</v>
      </c>
      <c r="C784" s="111" t="s">
        <v>372</v>
      </c>
      <c r="D784" s="101" t="s">
        <v>372</v>
      </c>
      <c r="E784" s="111" t="s">
        <v>372</v>
      </c>
      <c r="F784" s="101">
        <v>1</v>
      </c>
      <c r="G784" s="111">
        <v>1</v>
      </c>
      <c r="H784" s="101">
        <v>1</v>
      </c>
      <c r="I784" s="111" t="s">
        <v>372</v>
      </c>
      <c r="J784" s="101">
        <v>1</v>
      </c>
      <c r="K784" s="112" t="s">
        <v>372</v>
      </c>
      <c r="L784" s="9">
        <f t="shared" si="29"/>
        <v>5</v>
      </c>
    </row>
    <row r="785" spans="1:12" ht="12.75">
      <c r="A785" s="110">
        <v>149</v>
      </c>
      <c r="B785" s="101">
        <v>1</v>
      </c>
      <c r="C785" s="111">
        <v>1</v>
      </c>
      <c r="D785" s="101" t="s">
        <v>372</v>
      </c>
      <c r="E785" s="111">
        <v>1</v>
      </c>
      <c r="F785" s="101" t="s">
        <v>372</v>
      </c>
      <c r="G785" s="111" t="s">
        <v>372</v>
      </c>
      <c r="H785" s="101">
        <v>1</v>
      </c>
      <c r="I785" s="111" t="s">
        <v>372</v>
      </c>
      <c r="J785" s="101">
        <v>1</v>
      </c>
      <c r="K785" s="112" t="s">
        <v>372</v>
      </c>
      <c r="L785" s="9">
        <f t="shared" si="29"/>
        <v>5</v>
      </c>
    </row>
    <row r="786" spans="1:12" ht="12.75">
      <c r="A786" s="110">
        <v>150</v>
      </c>
      <c r="B786" s="101">
        <v>1</v>
      </c>
      <c r="C786" s="111" t="s">
        <v>372</v>
      </c>
      <c r="D786" s="101" t="s">
        <v>372</v>
      </c>
      <c r="E786" s="111" t="s">
        <v>372</v>
      </c>
      <c r="F786" s="101">
        <v>1</v>
      </c>
      <c r="G786" s="111" t="s">
        <v>372</v>
      </c>
      <c r="H786" s="101" t="s">
        <v>372</v>
      </c>
      <c r="I786" s="111" t="s">
        <v>372</v>
      </c>
      <c r="J786" s="101" t="s">
        <v>372</v>
      </c>
      <c r="K786" s="112" t="s">
        <v>372</v>
      </c>
      <c r="L786" s="9">
        <f t="shared" si="29"/>
        <v>2</v>
      </c>
    </row>
    <row r="787" spans="1:12" ht="12.75">
      <c r="A787" s="110">
        <v>151</v>
      </c>
      <c r="B787" s="101">
        <v>1</v>
      </c>
      <c r="C787" s="111" t="s">
        <v>372</v>
      </c>
      <c r="D787" s="101">
        <v>1</v>
      </c>
      <c r="E787" s="111">
        <v>1</v>
      </c>
      <c r="F787" s="101" t="s">
        <v>372</v>
      </c>
      <c r="G787" s="111">
        <v>1</v>
      </c>
      <c r="H787" s="101">
        <v>1</v>
      </c>
      <c r="I787" s="111" t="s">
        <v>372</v>
      </c>
      <c r="J787" s="101">
        <v>1</v>
      </c>
      <c r="K787" s="112" t="s">
        <v>372</v>
      </c>
      <c r="L787" s="9">
        <f t="shared" si="29"/>
        <v>6</v>
      </c>
    </row>
    <row r="788" spans="1:12" ht="12.75">
      <c r="A788" s="110">
        <v>152</v>
      </c>
      <c r="B788" s="101" t="s">
        <v>372</v>
      </c>
      <c r="C788" s="111">
        <v>1</v>
      </c>
      <c r="D788" s="101">
        <v>1</v>
      </c>
      <c r="E788" s="111" t="s">
        <v>372</v>
      </c>
      <c r="F788" s="101" t="s">
        <v>372</v>
      </c>
      <c r="G788" s="111">
        <v>1</v>
      </c>
      <c r="H788" s="101" t="s">
        <v>372</v>
      </c>
      <c r="I788" s="111" t="s">
        <v>372</v>
      </c>
      <c r="J788" s="101">
        <v>1</v>
      </c>
      <c r="K788" s="112" t="s">
        <v>372</v>
      </c>
      <c r="L788" s="9">
        <f t="shared" si="29"/>
        <v>4</v>
      </c>
    </row>
    <row r="789" spans="1:12" ht="12.75">
      <c r="A789" s="110">
        <v>153</v>
      </c>
      <c r="B789" s="101" t="s">
        <v>372</v>
      </c>
      <c r="C789" s="111" t="s">
        <v>372</v>
      </c>
      <c r="D789" s="101" t="s">
        <v>372</v>
      </c>
      <c r="E789" s="111" t="s">
        <v>372</v>
      </c>
      <c r="F789" s="101">
        <v>1</v>
      </c>
      <c r="G789" s="111" t="s">
        <v>372</v>
      </c>
      <c r="H789" s="101">
        <v>1</v>
      </c>
      <c r="I789" s="111">
        <v>1</v>
      </c>
      <c r="J789" s="101" t="s">
        <v>372</v>
      </c>
      <c r="K789" s="112" t="s">
        <v>372</v>
      </c>
      <c r="L789" s="9">
        <f t="shared" si="29"/>
        <v>3</v>
      </c>
    </row>
    <row r="790" spans="1:12" ht="12.75">
      <c r="A790" s="110">
        <v>154</v>
      </c>
      <c r="B790" s="101" t="s">
        <v>372</v>
      </c>
      <c r="C790" s="111" t="s">
        <v>372</v>
      </c>
      <c r="D790" s="101">
        <v>1</v>
      </c>
      <c r="E790" s="111" t="s">
        <v>372</v>
      </c>
      <c r="F790" s="101">
        <v>1</v>
      </c>
      <c r="G790" s="111" t="s">
        <v>372</v>
      </c>
      <c r="H790" s="101">
        <v>1</v>
      </c>
      <c r="I790" s="111" t="s">
        <v>372</v>
      </c>
      <c r="J790" s="101" t="s">
        <v>372</v>
      </c>
      <c r="K790" s="112" t="s">
        <v>372</v>
      </c>
      <c r="L790" s="9">
        <f t="shared" si="29"/>
        <v>3</v>
      </c>
    </row>
    <row r="791" spans="1:12" ht="12.75">
      <c r="A791" s="110">
        <v>155</v>
      </c>
      <c r="B791" s="101" t="s">
        <v>372</v>
      </c>
      <c r="C791" s="111">
        <v>1</v>
      </c>
      <c r="D791" s="101" t="s">
        <v>372</v>
      </c>
      <c r="E791" s="111">
        <v>1</v>
      </c>
      <c r="F791" s="101">
        <v>1</v>
      </c>
      <c r="G791" s="111" t="s">
        <v>372</v>
      </c>
      <c r="H791" s="101">
        <v>1</v>
      </c>
      <c r="I791" s="111" t="s">
        <v>372</v>
      </c>
      <c r="J791" s="101">
        <v>1</v>
      </c>
      <c r="K791" s="112">
        <v>1</v>
      </c>
      <c r="L791" s="9">
        <f t="shared" si="29"/>
        <v>6</v>
      </c>
    </row>
    <row r="792" spans="1:12" ht="12.75">
      <c r="A792" s="110">
        <v>156</v>
      </c>
      <c r="B792" s="101" t="s">
        <v>372</v>
      </c>
      <c r="C792" s="111" t="s">
        <v>372</v>
      </c>
      <c r="D792" s="101" t="s">
        <v>372</v>
      </c>
      <c r="E792" s="111" t="s">
        <v>372</v>
      </c>
      <c r="F792" s="101" t="s">
        <v>372</v>
      </c>
      <c r="G792" s="111">
        <v>1</v>
      </c>
      <c r="H792" s="101" t="s">
        <v>372</v>
      </c>
      <c r="I792" s="111" t="s">
        <v>372</v>
      </c>
      <c r="J792" s="101">
        <v>1</v>
      </c>
      <c r="K792" s="112">
        <v>1</v>
      </c>
      <c r="L792" s="9">
        <f t="shared" si="29"/>
        <v>3</v>
      </c>
    </row>
    <row r="793" spans="1:12" ht="12.75">
      <c r="A793" s="110">
        <v>157</v>
      </c>
      <c r="B793" s="101" t="s">
        <v>372</v>
      </c>
      <c r="C793" s="111" t="s">
        <v>372</v>
      </c>
      <c r="D793" s="101" t="s">
        <v>372</v>
      </c>
      <c r="E793" s="111">
        <v>1</v>
      </c>
      <c r="F793" s="101" t="s">
        <v>372</v>
      </c>
      <c r="G793" s="111">
        <v>1</v>
      </c>
      <c r="H793" s="101" t="s">
        <v>372</v>
      </c>
      <c r="I793" s="111">
        <v>1</v>
      </c>
      <c r="J793" s="101" t="s">
        <v>372</v>
      </c>
      <c r="K793" s="112">
        <v>1</v>
      </c>
      <c r="L793" s="9">
        <f t="shared" si="29"/>
        <v>4</v>
      </c>
    </row>
    <row r="794" spans="1:12" ht="12.75">
      <c r="A794" s="110">
        <v>158</v>
      </c>
      <c r="B794" s="101" t="s">
        <v>372</v>
      </c>
      <c r="C794" s="111">
        <v>1</v>
      </c>
      <c r="D794" s="101" t="s">
        <v>372</v>
      </c>
      <c r="E794" s="111">
        <v>1</v>
      </c>
      <c r="F794" s="101" t="s">
        <v>372</v>
      </c>
      <c r="G794" s="111" t="s">
        <v>372</v>
      </c>
      <c r="H794" s="101" t="s">
        <v>372</v>
      </c>
      <c r="I794" s="111">
        <v>1</v>
      </c>
      <c r="J794" s="101" t="s">
        <v>372</v>
      </c>
      <c r="K794" s="112">
        <v>1</v>
      </c>
      <c r="L794" s="9">
        <f t="shared" si="29"/>
        <v>4</v>
      </c>
    </row>
    <row r="795" spans="1:12" ht="12.75">
      <c r="A795" s="110">
        <v>159</v>
      </c>
      <c r="B795" s="101" t="s">
        <v>372</v>
      </c>
      <c r="C795" s="111" t="s">
        <v>372</v>
      </c>
      <c r="D795" s="101">
        <v>1</v>
      </c>
      <c r="E795" s="111" t="s">
        <v>372</v>
      </c>
      <c r="F795" s="101" t="s">
        <v>372</v>
      </c>
      <c r="G795" s="111" t="s">
        <v>372</v>
      </c>
      <c r="H795" s="101">
        <v>1</v>
      </c>
      <c r="I795" s="111" t="s">
        <v>372</v>
      </c>
      <c r="J795" s="101" t="s">
        <v>372</v>
      </c>
      <c r="K795" s="112" t="s">
        <v>372</v>
      </c>
      <c r="L795" s="9">
        <f t="shared" si="29"/>
        <v>2</v>
      </c>
    </row>
    <row r="796" spans="1:12" ht="12.75">
      <c r="A796" s="110">
        <v>160</v>
      </c>
      <c r="B796" s="101" t="s">
        <v>372</v>
      </c>
      <c r="C796" s="111">
        <v>1</v>
      </c>
      <c r="D796" s="101" t="s">
        <v>372</v>
      </c>
      <c r="E796" s="111" t="s">
        <v>372</v>
      </c>
      <c r="F796" s="101" t="s">
        <v>372</v>
      </c>
      <c r="G796" s="111">
        <v>1</v>
      </c>
      <c r="H796" s="101">
        <v>1</v>
      </c>
      <c r="I796" s="111">
        <v>1</v>
      </c>
      <c r="J796" s="101" t="s">
        <v>372</v>
      </c>
      <c r="K796" s="112">
        <v>1</v>
      </c>
      <c r="L796" s="9">
        <f t="shared" si="29"/>
        <v>5</v>
      </c>
    </row>
    <row r="797" spans="1:12" ht="12.75">
      <c r="A797" s="110">
        <v>161</v>
      </c>
      <c r="B797" s="101" t="s">
        <v>372</v>
      </c>
      <c r="C797" s="111">
        <v>1</v>
      </c>
      <c r="D797" s="101">
        <v>1</v>
      </c>
      <c r="E797" s="111" t="s">
        <v>372</v>
      </c>
      <c r="F797" s="101">
        <v>1</v>
      </c>
      <c r="G797" s="111" t="s">
        <v>372</v>
      </c>
      <c r="H797" s="101" t="s">
        <v>372</v>
      </c>
      <c r="I797" s="111">
        <v>1</v>
      </c>
      <c r="J797" s="101" t="s">
        <v>372</v>
      </c>
      <c r="K797" s="112" t="s">
        <v>372</v>
      </c>
      <c r="L797" s="9">
        <f t="shared" si="29"/>
        <v>4</v>
      </c>
    </row>
    <row r="798" spans="1:12" ht="12.75">
      <c r="A798" s="110">
        <v>162</v>
      </c>
      <c r="B798" s="101" t="s">
        <v>372</v>
      </c>
      <c r="C798" s="111">
        <v>1</v>
      </c>
      <c r="D798" s="101">
        <v>1</v>
      </c>
      <c r="E798" s="111">
        <v>1</v>
      </c>
      <c r="F798" s="101" t="s">
        <v>372</v>
      </c>
      <c r="G798" s="111" t="s">
        <v>372</v>
      </c>
      <c r="H798" s="101" t="s">
        <v>372</v>
      </c>
      <c r="I798" s="111" t="s">
        <v>372</v>
      </c>
      <c r="J798" s="101" t="s">
        <v>372</v>
      </c>
      <c r="K798" s="112" t="s">
        <v>372</v>
      </c>
      <c r="L798" s="9">
        <f t="shared" si="29"/>
        <v>3</v>
      </c>
    </row>
    <row r="799" spans="1:12" ht="12.75">
      <c r="A799" s="110">
        <v>163</v>
      </c>
      <c r="B799" s="101" t="s">
        <v>372</v>
      </c>
      <c r="C799" s="111">
        <v>1</v>
      </c>
      <c r="D799" s="101" t="s">
        <v>372</v>
      </c>
      <c r="E799" s="111">
        <v>1</v>
      </c>
      <c r="F799" s="101">
        <v>1</v>
      </c>
      <c r="G799" s="111" t="s">
        <v>372</v>
      </c>
      <c r="H799" s="101" t="s">
        <v>372</v>
      </c>
      <c r="I799" s="111" t="s">
        <v>372</v>
      </c>
      <c r="J799" s="101" t="s">
        <v>372</v>
      </c>
      <c r="K799" s="112" t="s">
        <v>372</v>
      </c>
      <c r="L799" s="9">
        <f t="shared" si="29"/>
        <v>3</v>
      </c>
    </row>
    <row r="800" spans="1:12" ht="12.75">
      <c r="A800" s="110">
        <v>164</v>
      </c>
      <c r="B800" s="101" t="s">
        <v>372</v>
      </c>
      <c r="C800" s="111" t="s">
        <v>372</v>
      </c>
      <c r="D800" s="101" t="s">
        <v>372</v>
      </c>
      <c r="E800" s="111" t="s">
        <v>372</v>
      </c>
      <c r="F800" s="101" t="s">
        <v>372</v>
      </c>
      <c r="G800" s="111" t="s">
        <v>372</v>
      </c>
      <c r="H800" s="101" t="s">
        <v>372</v>
      </c>
      <c r="I800" s="111" t="s">
        <v>372</v>
      </c>
      <c r="J800" s="101" t="s">
        <v>372</v>
      </c>
      <c r="K800" s="112">
        <v>1</v>
      </c>
      <c r="L800" s="9">
        <f t="shared" si="29"/>
        <v>1</v>
      </c>
    </row>
    <row r="801" spans="1:12" ht="12.75">
      <c r="A801" s="110">
        <v>165</v>
      </c>
      <c r="B801" s="101">
        <v>1</v>
      </c>
      <c r="C801" s="111" t="s">
        <v>372</v>
      </c>
      <c r="D801" s="101">
        <v>1</v>
      </c>
      <c r="E801" s="111">
        <v>1</v>
      </c>
      <c r="F801" s="101" t="s">
        <v>372</v>
      </c>
      <c r="G801" s="111" t="s">
        <v>372</v>
      </c>
      <c r="H801" s="101">
        <v>1</v>
      </c>
      <c r="I801" s="111" t="s">
        <v>372</v>
      </c>
      <c r="J801" s="101" t="s">
        <v>372</v>
      </c>
      <c r="K801" s="112" t="s">
        <v>372</v>
      </c>
      <c r="L801" s="9">
        <f t="shared" si="29"/>
        <v>4</v>
      </c>
    </row>
    <row r="802" spans="1:12" ht="12.75">
      <c r="A802" s="110">
        <v>166</v>
      </c>
      <c r="B802" s="101" t="s">
        <v>372</v>
      </c>
      <c r="C802" s="111">
        <v>1</v>
      </c>
      <c r="D802" s="101">
        <v>1</v>
      </c>
      <c r="E802" s="111" t="s">
        <v>372</v>
      </c>
      <c r="F802" s="101">
        <v>1</v>
      </c>
      <c r="G802" s="111" t="s">
        <v>372</v>
      </c>
      <c r="H802" s="101" t="s">
        <v>372</v>
      </c>
      <c r="I802" s="111" t="s">
        <v>372</v>
      </c>
      <c r="J802" s="101" t="s">
        <v>372</v>
      </c>
      <c r="K802" s="112" t="s">
        <v>372</v>
      </c>
      <c r="L802" s="9">
        <f t="shared" si="29"/>
        <v>3</v>
      </c>
    </row>
    <row r="803" spans="1:12" ht="12.75">
      <c r="A803" s="110">
        <v>167</v>
      </c>
      <c r="B803" s="101" t="s">
        <v>372</v>
      </c>
      <c r="C803" s="111" t="s">
        <v>372</v>
      </c>
      <c r="D803" s="101" t="s">
        <v>372</v>
      </c>
      <c r="E803" s="111" t="s">
        <v>372</v>
      </c>
      <c r="F803" s="101">
        <v>1</v>
      </c>
      <c r="G803" s="111">
        <v>1</v>
      </c>
      <c r="H803" s="101">
        <v>1</v>
      </c>
      <c r="I803" s="111" t="s">
        <v>372</v>
      </c>
      <c r="J803" s="101">
        <v>1</v>
      </c>
      <c r="K803" s="112" t="s">
        <v>372</v>
      </c>
      <c r="L803" s="9">
        <f t="shared" si="29"/>
        <v>4</v>
      </c>
    </row>
    <row r="804" spans="1:12" ht="12.75">
      <c r="A804" s="110">
        <v>168</v>
      </c>
      <c r="B804" s="101" t="s">
        <v>372</v>
      </c>
      <c r="C804" s="111" t="s">
        <v>372</v>
      </c>
      <c r="D804" s="101" t="s">
        <v>372</v>
      </c>
      <c r="E804" s="111" t="s">
        <v>372</v>
      </c>
      <c r="F804" s="101" t="s">
        <v>372</v>
      </c>
      <c r="G804" s="111">
        <v>1</v>
      </c>
      <c r="H804" s="101" t="s">
        <v>372</v>
      </c>
      <c r="I804" s="111" t="s">
        <v>372</v>
      </c>
      <c r="J804" s="101" t="s">
        <v>372</v>
      </c>
      <c r="K804" s="112" t="s">
        <v>372</v>
      </c>
      <c r="L804" s="9">
        <f t="shared" si="29"/>
        <v>1</v>
      </c>
    </row>
    <row r="805" spans="1:12" ht="12.75">
      <c r="A805" s="110">
        <v>169</v>
      </c>
      <c r="B805" s="101" t="s">
        <v>372</v>
      </c>
      <c r="C805" s="111" t="s">
        <v>372</v>
      </c>
      <c r="D805" s="101" t="s">
        <v>372</v>
      </c>
      <c r="E805" s="111" t="s">
        <v>372</v>
      </c>
      <c r="F805" s="101">
        <v>1</v>
      </c>
      <c r="G805" s="111" t="s">
        <v>372</v>
      </c>
      <c r="H805" s="101" t="s">
        <v>372</v>
      </c>
      <c r="I805" s="111">
        <v>1</v>
      </c>
      <c r="J805" s="101">
        <v>1</v>
      </c>
      <c r="K805" s="112" t="s">
        <v>372</v>
      </c>
      <c r="L805" s="9">
        <f t="shared" si="29"/>
        <v>3</v>
      </c>
    </row>
    <row r="806" spans="1:12" ht="12.75">
      <c r="A806" s="110">
        <v>170</v>
      </c>
      <c r="B806" s="101">
        <v>1</v>
      </c>
      <c r="C806" s="111" t="s">
        <v>372</v>
      </c>
      <c r="D806" s="101" t="s">
        <v>372</v>
      </c>
      <c r="E806" s="111" t="s">
        <v>372</v>
      </c>
      <c r="F806" s="101">
        <v>1</v>
      </c>
      <c r="G806" s="111">
        <v>1</v>
      </c>
      <c r="H806" s="101" t="s">
        <v>372</v>
      </c>
      <c r="I806" s="111" t="s">
        <v>372</v>
      </c>
      <c r="J806" s="101" t="s">
        <v>372</v>
      </c>
      <c r="K806" s="112" t="s">
        <v>372</v>
      </c>
      <c r="L806" s="9">
        <f t="shared" si="29"/>
        <v>3</v>
      </c>
    </row>
    <row r="807" spans="1:12" ht="12.75">
      <c r="A807" s="110">
        <v>171</v>
      </c>
      <c r="B807" s="101" t="s">
        <v>372</v>
      </c>
      <c r="C807" s="111" t="s">
        <v>372</v>
      </c>
      <c r="D807" s="101" t="s">
        <v>372</v>
      </c>
      <c r="E807" s="111" t="s">
        <v>372</v>
      </c>
      <c r="F807" s="101">
        <v>1</v>
      </c>
      <c r="G807" s="111" t="s">
        <v>372</v>
      </c>
      <c r="H807" s="101">
        <v>1</v>
      </c>
      <c r="I807" s="111">
        <v>1</v>
      </c>
      <c r="J807" s="101" t="s">
        <v>372</v>
      </c>
      <c r="K807" s="112" t="s">
        <v>372</v>
      </c>
      <c r="L807" s="9">
        <f t="shared" si="29"/>
        <v>3</v>
      </c>
    </row>
    <row r="808" spans="1:12" ht="12.75">
      <c r="A808" s="110">
        <v>172</v>
      </c>
      <c r="B808" s="101">
        <v>1</v>
      </c>
      <c r="C808" s="111">
        <v>1</v>
      </c>
      <c r="D808" s="101">
        <v>1</v>
      </c>
      <c r="E808" s="111">
        <v>1</v>
      </c>
      <c r="F808" s="101" t="s">
        <v>372</v>
      </c>
      <c r="G808" s="111">
        <v>1</v>
      </c>
      <c r="H808" s="101">
        <v>1</v>
      </c>
      <c r="I808" s="111">
        <v>1</v>
      </c>
      <c r="J808" s="101" t="s">
        <v>372</v>
      </c>
      <c r="K808" s="112" t="s">
        <v>372</v>
      </c>
      <c r="L808" s="9">
        <f t="shared" si="29"/>
        <v>7</v>
      </c>
    </row>
    <row r="809" spans="1:12" ht="12.75">
      <c r="A809" s="110">
        <v>173</v>
      </c>
      <c r="B809" s="101" t="s">
        <v>372</v>
      </c>
      <c r="C809" s="111" t="s">
        <v>372</v>
      </c>
      <c r="D809" s="101" t="s">
        <v>372</v>
      </c>
      <c r="E809" s="111" t="s">
        <v>372</v>
      </c>
      <c r="F809" s="101" t="s">
        <v>372</v>
      </c>
      <c r="G809" s="111" t="s">
        <v>372</v>
      </c>
      <c r="H809" s="101">
        <v>1</v>
      </c>
      <c r="I809" s="111" t="s">
        <v>372</v>
      </c>
      <c r="J809" s="101" t="s">
        <v>372</v>
      </c>
      <c r="K809" s="112" t="s">
        <v>372</v>
      </c>
      <c r="L809" s="9">
        <f t="shared" si="29"/>
        <v>1</v>
      </c>
    </row>
    <row r="810" spans="1:12" ht="12.75">
      <c r="A810" s="110">
        <v>174</v>
      </c>
      <c r="B810" s="101" t="s">
        <v>372</v>
      </c>
      <c r="C810" s="111" t="s">
        <v>372</v>
      </c>
      <c r="D810" s="101" t="s">
        <v>372</v>
      </c>
      <c r="E810" s="111" t="s">
        <v>372</v>
      </c>
      <c r="F810" s="101" t="s">
        <v>372</v>
      </c>
      <c r="G810" s="111" t="s">
        <v>372</v>
      </c>
      <c r="H810" s="101" t="s">
        <v>372</v>
      </c>
      <c r="I810" s="111" t="s">
        <v>372</v>
      </c>
      <c r="J810" s="101">
        <v>1</v>
      </c>
      <c r="K810" s="112">
        <v>1</v>
      </c>
      <c r="L810" s="9">
        <f t="shared" si="29"/>
        <v>2</v>
      </c>
    </row>
    <row r="811" spans="1:12" ht="12.75">
      <c r="A811" s="110">
        <v>175</v>
      </c>
      <c r="B811" s="101">
        <v>1</v>
      </c>
      <c r="C811" s="111" t="s">
        <v>372</v>
      </c>
      <c r="D811" s="101" t="s">
        <v>372</v>
      </c>
      <c r="E811" s="111">
        <v>1</v>
      </c>
      <c r="F811" s="101">
        <v>1</v>
      </c>
      <c r="G811" s="111" t="s">
        <v>372</v>
      </c>
      <c r="H811" s="101">
        <v>1</v>
      </c>
      <c r="I811" s="111" t="s">
        <v>372</v>
      </c>
      <c r="J811" s="101" t="s">
        <v>372</v>
      </c>
      <c r="K811" s="112" t="s">
        <v>372</v>
      </c>
      <c r="L811" s="9">
        <f t="shared" si="29"/>
        <v>4</v>
      </c>
    </row>
    <row r="812" spans="1:12" ht="12.75">
      <c r="A812" s="110">
        <v>176</v>
      </c>
      <c r="B812" s="101">
        <v>1</v>
      </c>
      <c r="C812" s="111" t="s">
        <v>372</v>
      </c>
      <c r="D812" s="101" t="s">
        <v>372</v>
      </c>
      <c r="E812" s="111">
        <v>1</v>
      </c>
      <c r="F812" s="101">
        <v>1</v>
      </c>
      <c r="G812" s="111">
        <v>1</v>
      </c>
      <c r="H812" s="101">
        <v>1</v>
      </c>
      <c r="I812" s="111" t="s">
        <v>372</v>
      </c>
      <c r="J812" s="101">
        <v>1</v>
      </c>
      <c r="K812" s="112">
        <v>1</v>
      </c>
      <c r="L812" s="9">
        <f t="shared" si="29"/>
        <v>7</v>
      </c>
    </row>
    <row r="813" spans="1:12" ht="12.75">
      <c r="A813" s="110">
        <v>177</v>
      </c>
      <c r="B813" s="101">
        <v>1</v>
      </c>
      <c r="C813" s="111" t="s">
        <v>372</v>
      </c>
      <c r="D813" s="101" t="s">
        <v>372</v>
      </c>
      <c r="E813" s="111" t="s">
        <v>372</v>
      </c>
      <c r="F813" s="101" t="s">
        <v>372</v>
      </c>
      <c r="G813" s="111">
        <v>1</v>
      </c>
      <c r="H813" s="101" t="s">
        <v>372</v>
      </c>
      <c r="I813" s="111" t="s">
        <v>372</v>
      </c>
      <c r="J813" s="101" t="s">
        <v>372</v>
      </c>
      <c r="K813" s="112">
        <v>1</v>
      </c>
      <c r="L813" s="9">
        <f t="shared" si="29"/>
        <v>3</v>
      </c>
    </row>
    <row r="814" spans="1:12" ht="12.75">
      <c r="A814" s="110">
        <v>178</v>
      </c>
      <c r="B814" s="101">
        <v>1</v>
      </c>
      <c r="C814" s="111" t="s">
        <v>372</v>
      </c>
      <c r="D814" s="101" t="s">
        <v>372</v>
      </c>
      <c r="E814" s="111">
        <v>1</v>
      </c>
      <c r="F814" s="101">
        <v>1</v>
      </c>
      <c r="G814" s="111" t="s">
        <v>372</v>
      </c>
      <c r="H814" s="101">
        <v>1</v>
      </c>
      <c r="I814" s="111" t="s">
        <v>372</v>
      </c>
      <c r="J814" s="101">
        <v>1</v>
      </c>
      <c r="K814" s="112" t="s">
        <v>372</v>
      </c>
      <c r="L814" s="9">
        <f t="shared" si="29"/>
        <v>5</v>
      </c>
    </row>
    <row r="815" spans="1:12" ht="12.75">
      <c r="A815" s="110">
        <v>179</v>
      </c>
      <c r="B815" s="101">
        <v>1</v>
      </c>
      <c r="C815" s="111" t="s">
        <v>372</v>
      </c>
      <c r="D815" s="101" t="s">
        <v>372</v>
      </c>
      <c r="E815" s="111" t="s">
        <v>372</v>
      </c>
      <c r="F815" s="101">
        <v>1</v>
      </c>
      <c r="G815" s="111">
        <v>1</v>
      </c>
      <c r="H815" s="101" t="s">
        <v>372</v>
      </c>
      <c r="I815" s="111" t="s">
        <v>372</v>
      </c>
      <c r="J815" s="101" t="s">
        <v>372</v>
      </c>
      <c r="K815" s="112" t="s">
        <v>372</v>
      </c>
      <c r="L815" s="9">
        <f t="shared" si="29"/>
        <v>3</v>
      </c>
    </row>
    <row r="816" spans="1:12" ht="12.75">
      <c r="A816" s="110">
        <v>180</v>
      </c>
      <c r="B816" s="101" t="s">
        <v>372</v>
      </c>
      <c r="C816" s="111" t="s">
        <v>372</v>
      </c>
      <c r="D816" s="101">
        <v>1</v>
      </c>
      <c r="E816" s="111">
        <v>1</v>
      </c>
      <c r="F816" s="101" t="s">
        <v>372</v>
      </c>
      <c r="G816" s="111" t="s">
        <v>372</v>
      </c>
      <c r="H816" s="101" t="s">
        <v>372</v>
      </c>
      <c r="I816" s="111">
        <v>1</v>
      </c>
      <c r="J816" s="101">
        <v>1</v>
      </c>
      <c r="K816" s="112" t="s">
        <v>372</v>
      </c>
      <c r="L816" s="9">
        <f t="shared" si="29"/>
        <v>4</v>
      </c>
    </row>
    <row r="817" spans="1:12" ht="12.75">
      <c r="A817" s="110">
        <v>181</v>
      </c>
      <c r="B817" s="101" t="s">
        <v>372</v>
      </c>
      <c r="C817" s="111" t="s">
        <v>372</v>
      </c>
      <c r="D817" s="101" t="s">
        <v>372</v>
      </c>
      <c r="E817" s="111" t="s">
        <v>372</v>
      </c>
      <c r="F817" s="101">
        <v>1</v>
      </c>
      <c r="G817" s="111" t="s">
        <v>372</v>
      </c>
      <c r="H817" s="101">
        <v>1</v>
      </c>
      <c r="I817" s="111" t="s">
        <v>372</v>
      </c>
      <c r="J817" s="101" t="s">
        <v>372</v>
      </c>
      <c r="K817" s="112" t="s">
        <v>372</v>
      </c>
      <c r="L817" s="9">
        <f t="shared" si="29"/>
        <v>2</v>
      </c>
    </row>
    <row r="818" spans="1:12" ht="12.75">
      <c r="A818" s="110">
        <v>182</v>
      </c>
      <c r="B818" s="101" t="s">
        <v>372</v>
      </c>
      <c r="C818" s="111" t="s">
        <v>372</v>
      </c>
      <c r="D818" s="101">
        <v>1</v>
      </c>
      <c r="E818" s="111" t="s">
        <v>372</v>
      </c>
      <c r="F818" s="101" t="s">
        <v>372</v>
      </c>
      <c r="G818" s="111" t="s">
        <v>372</v>
      </c>
      <c r="H818" s="101" t="s">
        <v>372</v>
      </c>
      <c r="I818" s="111">
        <v>1</v>
      </c>
      <c r="J818" s="101" t="s">
        <v>372</v>
      </c>
      <c r="K818" s="112" t="s">
        <v>372</v>
      </c>
      <c r="L818" s="9">
        <f t="shared" si="29"/>
        <v>2</v>
      </c>
    </row>
    <row r="819" spans="1:12" ht="12.75">
      <c r="A819" s="110">
        <v>183</v>
      </c>
      <c r="B819" s="101" t="s">
        <v>372</v>
      </c>
      <c r="C819" s="111">
        <v>1</v>
      </c>
      <c r="D819" s="101">
        <v>1</v>
      </c>
      <c r="E819" s="111">
        <v>1</v>
      </c>
      <c r="F819" s="101" t="s">
        <v>372</v>
      </c>
      <c r="G819" s="111" t="s">
        <v>372</v>
      </c>
      <c r="H819" s="101">
        <v>1</v>
      </c>
      <c r="I819" s="111" t="s">
        <v>372</v>
      </c>
      <c r="J819" s="101" t="s">
        <v>372</v>
      </c>
      <c r="K819" s="112">
        <v>1</v>
      </c>
      <c r="L819" s="9">
        <f t="shared" si="29"/>
        <v>5</v>
      </c>
    </row>
    <row r="820" spans="1:12" ht="12.75">
      <c r="A820" s="110">
        <v>184</v>
      </c>
      <c r="B820" s="101" t="s">
        <v>372</v>
      </c>
      <c r="C820" s="111" t="s">
        <v>372</v>
      </c>
      <c r="D820" s="101">
        <v>1</v>
      </c>
      <c r="E820" s="111">
        <v>1</v>
      </c>
      <c r="F820" s="101" t="s">
        <v>372</v>
      </c>
      <c r="G820" s="111" t="s">
        <v>372</v>
      </c>
      <c r="H820" s="101" t="s">
        <v>372</v>
      </c>
      <c r="I820" s="111" t="s">
        <v>372</v>
      </c>
      <c r="J820" s="101" t="s">
        <v>372</v>
      </c>
      <c r="K820" s="112" t="s">
        <v>372</v>
      </c>
      <c r="L820" s="9">
        <f t="shared" si="29"/>
        <v>2</v>
      </c>
    </row>
    <row r="821" spans="1:12" ht="12.75">
      <c r="A821" s="110">
        <v>185</v>
      </c>
      <c r="B821" s="101" t="s">
        <v>372</v>
      </c>
      <c r="C821" s="111">
        <v>1</v>
      </c>
      <c r="D821" s="101">
        <v>1</v>
      </c>
      <c r="E821" s="111" t="s">
        <v>372</v>
      </c>
      <c r="F821" s="101" t="s">
        <v>372</v>
      </c>
      <c r="G821" s="111">
        <v>1</v>
      </c>
      <c r="H821" s="101" t="s">
        <v>372</v>
      </c>
      <c r="I821" s="111">
        <v>1</v>
      </c>
      <c r="J821" s="101" t="s">
        <v>372</v>
      </c>
      <c r="K821" s="112">
        <v>1</v>
      </c>
      <c r="L821" s="9">
        <f t="shared" si="29"/>
        <v>5</v>
      </c>
    </row>
    <row r="822" spans="1:12" ht="12.75">
      <c r="A822" s="110">
        <v>186</v>
      </c>
      <c r="B822" s="101" t="s">
        <v>372</v>
      </c>
      <c r="C822" s="111" t="s">
        <v>372</v>
      </c>
      <c r="D822" s="101" t="s">
        <v>372</v>
      </c>
      <c r="E822" s="111" t="s">
        <v>372</v>
      </c>
      <c r="F822" s="101" t="s">
        <v>372</v>
      </c>
      <c r="G822" s="111" t="s">
        <v>372</v>
      </c>
      <c r="H822" s="101">
        <v>1</v>
      </c>
      <c r="I822" s="111" t="s">
        <v>372</v>
      </c>
      <c r="J822" s="101" t="s">
        <v>372</v>
      </c>
      <c r="K822" s="112" t="s">
        <v>372</v>
      </c>
      <c r="L822" s="9">
        <f t="shared" si="29"/>
        <v>1</v>
      </c>
    </row>
    <row r="823" spans="1:12" ht="12.75">
      <c r="A823" s="110">
        <v>187</v>
      </c>
      <c r="B823" s="101" t="s">
        <v>372</v>
      </c>
      <c r="C823" s="111" t="s">
        <v>372</v>
      </c>
      <c r="D823" s="101">
        <v>1</v>
      </c>
      <c r="E823" s="111" t="s">
        <v>372</v>
      </c>
      <c r="F823" s="101" t="s">
        <v>372</v>
      </c>
      <c r="G823" s="111" t="s">
        <v>372</v>
      </c>
      <c r="H823" s="101" t="s">
        <v>372</v>
      </c>
      <c r="I823" s="111" t="s">
        <v>372</v>
      </c>
      <c r="J823" s="101" t="s">
        <v>372</v>
      </c>
      <c r="K823" s="112" t="s">
        <v>372</v>
      </c>
      <c r="L823" s="9">
        <f t="shared" si="29"/>
        <v>1</v>
      </c>
    </row>
    <row r="824" spans="1:12" ht="12.75">
      <c r="A824" s="110">
        <v>188</v>
      </c>
      <c r="B824" s="101">
        <v>1</v>
      </c>
      <c r="C824" s="111" t="s">
        <v>372</v>
      </c>
      <c r="D824" s="101" t="s">
        <v>372</v>
      </c>
      <c r="E824" s="111">
        <v>1</v>
      </c>
      <c r="F824" s="101">
        <v>1</v>
      </c>
      <c r="G824" s="111" t="s">
        <v>372</v>
      </c>
      <c r="H824" s="101" t="s">
        <v>372</v>
      </c>
      <c r="I824" s="111" t="s">
        <v>372</v>
      </c>
      <c r="J824" s="101" t="s">
        <v>372</v>
      </c>
      <c r="K824" s="112">
        <v>1</v>
      </c>
      <c r="L824" s="9">
        <f t="shared" si="29"/>
        <v>4</v>
      </c>
    </row>
    <row r="825" spans="1:12" ht="12.75">
      <c r="A825" s="110">
        <v>189</v>
      </c>
      <c r="B825" s="101">
        <v>1</v>
      </c>
      <c r="C825" s="111" t="s">
        <v>372</v>
      </c>
      <c r="D825" s="101" t="s">
        <v>372</v>
      </c>
      <c r="E825" s="111" t="s">
        <v>372</v>
      </c>
      <c r="F825" s="101" t="s">
        <v>372</v>
      </c>
      <c r="G825" s="111" t="s">
        <v>372</v>
      </c>
      <c r="H825" s="101" t="s">
        <v>372</v>
      </c>
      <c r="I825" s="111">
        <v>1</v>
      </c>
      <c r="J825" s="101" t="s">
        <v>372</v>
      </c>
      <c r="K825" s="112" t="s">
        <v>372</v>
      </c>
      <c r="L825" s="9">
        <f t="shared" si="29"/>
        <v>2</v>
      </c>
    </row>
    <row r="826" spans="1:12" ht="12.75">
      <c r="A826" s="110">
        <v>190</v>
      </c>
      <c r="B826" s="101" t="s">
        <v>372</v>
      </c>
      <c r="C826" s="111" t="s">
        <v>372</v>
      </c>
      <c r="D826" s="101" t="s">
        <v>372</v>
      </c>
      <c r="E826" s="111">
        <v>1</v>
      </c>
      <c r="F826" s="101" t="s">
        <v>372</v>
      </c>
      <c r="G826" s="111">
        <v>1</v>
      </c>
      <c r="H826" s="101" t="s">
        <v>372</v>
      </c>
      <c r="I826" s="111" t="s">
        <v>372</v>
      </c>
      <c r="J826" s="101">
        <v>1</v>
      </c>
      <c r="K826" s="112" t="s">
        <v>372</v>
      </c>
      <c r="L826" s="9">
        <f t="shared" si="29"/>
        <v>3</v>
      </c>
    </row>
    <row r="827" spans="1:12" ht="12.75">
      <c r="A827" s="110">
        <v>191</v>
      </c>
      <c r="B827" s="101" t="s">
        <v>372</v>
      </c>
      <c r="C827" s="111">
        <v>1</v>
      </c>
      <c r="D827" s="101" t="s">
        <v>372</v>
      </c>
      <c r="E827" s="111" t="s">
        <v>372</v>
      </c>
      <c r="F827" s="101">
        <v>1</v>
      </c>
      <c r="G827" s="111">
        <v>1</v>
      </c>
      <c r="H827" s="101">
        <v>1</v>
      </c>
      <c r="I827" s="111" t="s">
        <v>372</v>
      </c>
      <c r="J827" s="101" t="s">
        <v>372</v>
      </c>
      <c r="K827" s="112" t="s">
        <v>372</v>
      </c>
      <c r="L827" s="9">
        <f t="shared" si="29"/>
        <v>4</v>
      </c>
    </row>
    <row r="828" spans="1:12" ht="12.75">
      <c r="A828" s="110">
        <v>192</v>
      </c>
      <c r="B828" s="101">
        <v>1</v>
      </c>
      <c r="C828" s="111" t="s">
        <v>372</v>
      </c>
      <c r="D828" s="101" t="s">
        <v>372</v>
      </c>
      <c r="E828" s="111" t="s">
        <v>372</v>
      </c>
      <c r="F828" s="101">
        <v>1</v>
      </c>
      <c r="G828" s="111">
        <v>1</v>
      </c>
      <c r="H828" s="101" t="s">
        <v>372</v>
      </c>
      <c r="I828" s="111">
        <v>1</v>
      </c>
      <c r="J828" s="101" t="s">
        <v>372</v>
      </c>
      <c r="K828" s="112">
        <v>1</v>
      </c>
      <c r="L828" s="9">
        <f t="shared" si="29"/>
        <v>5</v>
      </c>
    </row>
    <row r="829" spans="1:12" ht="12.75">
      <c r="A829" s="110">
        <v>193</v>
      </c>
      <c r="B829" s="101" t="s">
        <v>372</v>
      </c>
      <c r="C829" s="111">
        <v>1</v>
      </c>
      <c r="D829" s="101" t="s">
        <v>372</v>
      </c>
      <c r="E829" s="111" t="s">
        <v>372</v>
      </c>
      <c r="F829" s="101" t="s">
        <v>372</v>
      </c>
      <c r="G829" s="111" t="s">
        <v>372</v>
      </c>
      <c r="H829" s="101" t="s">
        <v>372</v>
      </c>
      <c r="I829" s="111" t="s">
        <v>372</v>
      </c>
      <c r="J829" s="101">
        <v>1</v>
      </c>
      <c r="K829" s="112">
        <v>1</v>
      </c>
      <c r="L829" s="9">
        <f t="shared" si="29"/>
        <v>3</v>
      </c>
    </row>
    <row r="830" spans="1:12" ht="12.75">
      <c r="A830" s="110">
        <v>194</v>
      </c>
      <c r="B830" s="101" t="s">
        <v>372</v>
      </c>
      <c r="C830" s="111" t="s">
        <v>372</v>
      </c>
      <c r="D830" s="101" t="s">
        <v>372</v>
      </c>
      <c r="E830" s="111">
        <v>1</v>
      </c>
      <c r="F830" s="101">
        <v>1</v>
      </c>
      <c r="G830" s="111" t="s">
        <v>372</v>
      </c>
      <c r="H830" s="101">
        <v>1</v>
      </c>
      <c r="I830" s="111" t="s">
        <v>372</v>
      </c>
      <c r="J830" s="101" t="s">
        <v>372</v>
      </c>
      <c r="K830" s="112">
        <v>1</v>
      </c>
      <c r="L830" s="9">
        <f aca="true" t="shared" si="30" ref="L830:L836">SUM(B830:K830)</f>
        <v>4</v>
      </c>
    </row>
    <row r="831" spans="1:12" ht="12.75">
      <c r="A831" s="110">
        <v>195</v>
      </c>
      <c r="B831" s="101" t="s">
        <v>372</v>
      </c>
      <c r="C831" s="111">
        <v>1</v>
      </c>
      <c r="D831" s="101" t="s">
        <v>372</v>
      </c>
      <c r="E831" s="111" t="s">
        <v>372</v>
      </c>
      <c r="F831" s="101" t="s">
        <v>372</v>
      </c>
      <c r="G831" s="111" t="s">
        <v>372</v>
      </c>
      <c r="H831" s="101" t="s">
        <v>372</v>
      </c>
      <c r="I831" s="111" t="s">
        <v>372</v>
      </c>
      <c r="J831" s="101" t="s">
        <v>372</v>
      </c>
      <c r="K831" s="112" t="s">
        <v>372</v>
      </c>
      <c r="L831" s="9">
        <f t="shared" si="30"/>
        <v>1</v>
      </c>
    </row>
    <row r="832" spans="1:12" ht="12.75">
      <c r="A832" s="110">
        <v>196</v>
      </c>
      <c r="B832" s="101">
        <v>1</v>
      </c>
      <c r="C832" s="111" t="s">
        <v>372</v>
      </c>
      <c r="D832" s="101">
        <v>1</v>
      </c>
      <c r="E832" s="111">
        <v>1</v>
      </c>
      <c r="F832" s="101">
        <v>1</v>
      </c>
      <c r="G832" s="111">
        <v>1</v>
      </c>
      <c r="H832" s="101" t="s">
        <v>372</v>
      </c>
      <c r="I832" s="111" t="s">
        <v>372</v>
      </c>
      <c r="J832" s="101" t="s">
        <v>372</v>
      </c>
      <c r="K832" s="112" t="s">
        <v>372</v>
      </c>
      <c r="L832" s="9">
        <f t="shared" si="30"/>
        <v>5</v>
      </c>
    </row>
    <row r="833" spans="1:12" ht="12.75">
      <c r="A833" s="110">
        <v>197</v>
      </c>
      <c r="B833" s="101" t="s">
        <v>372</v>
      </c>
      <c r="C833" s="111" t="s">
        <v>372</v>
      </c>
      <c r="D833" s="101" t="s">
        <v>372</v>
      </c>
      <c r="E833" s="111" t="s">
        <v>372</v>
      </c>
      <c r="F833" s="101" t="s">
        <v>372</v>
      </c>
      <c r="G833" s="111">
        <v>1</v>
      </c>
      <c r="H833" s="101" t="s">
        <v>372</v>
      </c>
      <c r="I833" s="111" t="s">
        <v>372</v>
      </c>
      <c r="J833" s="101" t="s">
        <v>372</v>
      </c>
      <c r="K833" s="112" t="s">
        <v>372</v>
      </c>
      <c r="L833" s="9">
        <f t="shared" si="30"/>
        <v>1</v>
      </c>
    </row>
    <row r="834" spans="1:12" ht="12.75">
      <c r="A834" s="110">
        <v>198</v>
      </c>
      <c r="B834" s="101" t="s">
        <v>372</v>
      </c>
      <c r="C834" s="111">
        <v>1</v>
      </c>
      <c r="D834" s="101" t="s">
        <v>372</v>
      </c>
      <c r="E834" s="111">
        <v>1</v>
      </c>
      <c r="F834" s="101">
        <v>1</v>
      </c>
      <c r="G834" s="111">
        <v>1</v>
      </c>
      <c r="H834" s="101">
        <v>1</v>
      </c>
      <c r="I834" s="111" t="s">
        <v>372</v>
      </c>
      <c r="J834" s="101" t="s">
        <v>372</v>
      </c>
      <c r="K834" s="112" t="s">
        <v>372</v>
      </c>
      <c r="L834" s="9">
        <f t="shared" si="30"/>
        <v>5</v>
      </c>
    </row>
    <row r="835" spans="1:12" ht="12.75">
      <c r="A835" s="110">
        <v>199</v>
      </c>
      <c r="B835" s="101">
        <v>1</v>
      </c>
      <c r="C835" s="111">
        <v>1</v>
      </c>
      <c r="D835" s="101" t="s">
        <v>372</v>
      </c>
      <c r="E835" s="111" t="s">
        <v>372</v>
      </c>
      <c r="F835" s="101" t="s">
        <v>372</v>
      </c>
      <c r="G835" s="111" t="s">
        <v>372</v>
      </c>
      <c r="H835" s="101" t="s">
        <v>372</v>
      </c>
      <c r="I835" s="111">
        <v>1</v>
      </c>
      <c r="J835" s="101" t="s">
        <v>372</v>
      </c>
      <c r="K835" s="112">
        <v>1</v>
      </c>
      <c r="L835" s="9">
        <f t="shared" si="30"/>
        <v>4</v>
      </c>
    </row>
    <row r="836" spans="1:12" ht="12.75">
      <c r="A836" s="113">
        <v>200</v>
      </c>
      <c r="B836" s="102" t="s">
        <v>372</v>
      </c>
      <c r="C836" s="114" t="s">
        <v>372</v>
      </c>
      <c r="D836" s="102" t="s">
        <v>372</v>
      </c>
      <c r="E836" s="114">
        <v>1</v>
      </c>
      <c r="F836" s="102" t="s">
        <v>372</v>
      </c>
      <c r="G836" s="114" t="s">
        <v>372</v>
      </c>
      <c r="H836" s="102" t="s">
        <v>372</v>
      </c>
      <c r="I836" s="114" t="s">
        <v>372</v>
      </c>
      <c r="J836" s="102">
        <v>1</v>
      </c>
      <c r="K836" s="115" t="s">
        <v>372</v>
      </c>
      <c r="L836" s="12">
        <f t="shared" si="30"/>
        <v>2</v>
      </c>
    </row>
    <row r="840" spans="1:2" ht="12.75">
      <c r="A840" s="31" t="s">
        <v>489</v>
      </c>
      <c r="B840" s="31" t="s">
        <v>404</v>
      </c>
    </row>
    <row r="841" spans="1:2" ht="12.75">
      <c r="A841" s="31"/>
      <c r="B841" s="31"/>
    </row>
    <row r="842" spans="1:2" ht="12.75">
      <c r="A842" s="31"/>
      <c r="B842" s="31"/>
    </row>
    <row r="843" spans="1:2" ht="12.75">
      <c r="A843" s="31"/>
      <c r="B843" s="31"/>
    </row>
    <row r="888" spans="1:2" ht="12.75">
      <c r="A888" s="31"/>
      <c r="B888" s="31"/>
    </row>
    <row r="889" spans="1:2" ht="12.75">
      <c r="A889" s="31"/>
      <c r="B889" s="31"/>
    </row>
    <row r="890" ht="12.75">
      <c r="A890" s="165" t="s">
        <v>516</v>
      </c>
    </row>
    <row r="891" spans="1:3" ht="12.75">
      <c r="A891" s="154" t="s">
        <v>379</v>
      </c>
      <c r="B891" s="205"/>
      <c r="C891" s="170">
        <v>10</v>
      </c>
    </row>
    <row r="892" spans="1:3" ht="12.75">
      <c r="A892" s="146" t="s">
        <v>403</v>
      </c>
      <c r="B892" s="165"/>
      <c r="C892" s="166">
        <f>2/6</f>
        <v>0.3333333333333333</v>
      </c>
    </row>
    <row r="893" spans="1:3" ht="12.75">
      <c r="A893" s="150" t="s">
        <v>402</v>
      </c>
      <c r="B893" s="167"/>
      <c r="C893" s="168">
        <f>1-C892</f>
        <v>0.6666666666666667</v>
      </c>
    </row>
    <row r="894" spans="1:8" ht="12.75">
      <c r="A894" s="67"/>
      <c r="B894" s="148" t="s">
        <v>375</v>
      </c>
      <c r="C894" s="143" t="s">
        <v>376</v>
      </c>
      <c r="D894" s="29" t="s">
        <v>381</v>
      </c>
      <c r="E894" s="30" t="s">
        <v>383</v>
      </c>
      <c r="F894" s="38" t="s">
        <v>385</v>
      </c>
      <c r="G894" s="29" t="s">
        <v>389</v>
      </c>
      <c r="H894" s="29" t="s">
        <v>385</v>
      </c>
    </row>
    <row r="895" spans="1:8" ht="13.5" thickBot="1">
      <c r="A895" s="39" t="s">
        <v>377</v>
      </c>
      <c r="B895" s="73" t="s">
        <v>356</v>
      </c>
      <c r="C895" s="74" t="s">
        <v>378</v>
      </c>
      <c r="D895" s="73" t="s">
        <v>382</v>
      </c>
      <c r="E895" s="74" t="s">
        <v>384</v>
      </c>
      <c r="F895" s="39" t="s">
        <v>386</v>
      </c>
      <c r="G895" s="73" t="s">
        <v>390</v>
      </c>
      <c r="H895" s="73" t="s">
        <v>391</v>
      </c>
    </row>
    <row r="896" spans="1:8" ht="13.5" thickTop="1">
      <c r="A896" s="16">
        <v>1</v>
      </c>
      <c r="B896" s="20">
        <v>0</v>
      </c>
      <c r="C896" s="111">
        <f>COUNTIF($L$637:$L$836,"=0")</f>
        <v>2</v>
      </c>
      <c r="D896" s="125">
        <f aca="true" t="shared" si="31" ref="D896:D906">COMBIN($C$891,B896)</f>
        <v>1</v>
      </c>
      <c r="E896" s="160">
        <f>($C$892^B896)*(($C$893)^($C$891-B896))</f>
        <v>0.01734152991583263</v>
      </c>
      <c r="F896" s="128">
        <f>D896*E896</f>
        <v>0.01734152991583263</v>
      </c>
      <c r="G896" s="131">
        <f>ROUND(F896*200,1)</f>
        <v>3.5</v>
      </c>
      <c r="H896" s="134">
        <f>(C896-G896)^2/G896</f>
        <v>0.6428571428571429</v>
      </c>
    </row>
    <row r="897" spans="1:8" ht="12.75">
      <c r="A897" s="16">
        <v>2</v>
      </c>
      <c r="B897" s="20">
        <v>1</v>
      </c>
      <c r="C897" s="111">
        <f>COUNTIF($L$637:$L$836,"=1")</f>
        <v>15</v>
      </c>
      <c r="D897" s="125">
        <f t="shared" si="31"/>
        <v>10</v>
      </c>
      <c r="E897" s="161">
        <f aca="true" t="shared" si="32" ref="E897:E906">($C$892^B897)*(($C$893)^($C$891-B897))</f>
        <v>0.008670764957916313</v>
      </c>
      <c r="F897" s="128">
        <f aca="true" t="shared" si="33" ref="F897:F906">D897*E897</f>
        <v>0.08670764957916313</v>
      </c>
      <c r="G897" s="131">
        <f aca="true" t="shared" si="34" ref="G897:G906">ROUND(F897*200,1)</f>
        <v>17.3</v>
      </c>
      <c r="H897" s="134">
        <f aca="true" t="shared" si="35" ref="H897:H905">(C897-G897)^2/G897</f>
        <v>0.30578034682080946</v>
      </c>
    </row>
    <row r="898" spans="1:8" ht="12.75">
      <c r="A898" s="16">
        <v>3</v>
      </c>
      <c r="B898" s="20">
        <v>2</v>
      </c>
      <c r="C898" s="111">
        <f>COUNTIF($L$637:$L$836,"=2")</f>
        <v>36</v>
      </c>
      <c r="D898" s="125">
        <f t="shared" si="31"/>
        <v>45</v>
      </c>
      <c r="E898" s="161">
        <f t="shared" si="32"/>
        <v>0.004335382478958157</v>
      </c>
      <c r="F898" s="128">
        <f t="shared" si="33"/>
        <v>0.19509221155311704</v>
      </c>
      <c r="G898" s="131">
        <f t="shared" si="34"/>
        <v>39</v>
      </c>
      <c r="H898" s="134">
        <f t="shared" si="35"/>
        <v>0.23076923076923078</v>
      </c>
    </row>
    <row r="899" spans="1:8" ht="12.75">
      <c r="A899" s="16">
        <v>4</v>
      </c>
      <c r="B899" s="20">
        <v>3</v>
      </c>
      <c r="C899" s="111">
        <f>COUNTIF($L$637:$L$836,"=3")</f>
        <v>47</v>
      </c>
      <c r="D899" s="125">
        <f t="shared" si="31"/>
        <v>120</v>
      </c>
      <c r="E899" s="161">
        <f t="shared" si="32"/>
        <v>0.002167691239479078</v>
      </c>
      <c r="F899" s="128">
        <f t="shared" si="33"/>
        <v>0.26012294873748937</v>
      </c>
      <c r="G899" s="131">
        <f t="shared" si="34"/>
        <v>52</v>
      </c>
      <c r="H899" s="134">
        <f t="shared" si="35"/>
        <v>0.4807692307692308</v>
      </c>
    </row>
    <row r="900" spans="1:8" ht="12.75">
      <c r="A900" s="16">
        <v>4</v>
      </c>
      <c r="B900" s="20">
        <v>4</v>
      </c>
      <c r="C900" s="111">
        <f>COUNTIF($L$637:$L$836,"=4")</f>
        <v>56</v>
      </c>
      <c r="D900" s="125">
        <f t="shared" si="31"/>
        <v>209.99999999999997</v>
      </c>
      <c r="E900" s="161">
        <f t="shared" si="32"/>
        <v>0.001083845619739539</v>
      </c>
      <c r="F900" s="128">
        <f t="shared" si="33"/>
        <v>0.22760758014530313</v>
      </c>
      <c r="G900" s="131">
        <f t="shared" si="34"/>
        <v>45.5</v>
      </c>
      <c r="H900" s="134">
        <f t="shared" si="35"/>
        <v>2.423076923076923</v>
      </c>
    </row>
    <row r="901" spans="1:8" ht="12.75">
      <c r="A901" s="16">
        <v>5</v>
      </c>
      <c r="B901" s="20">
        <v>5</v>
      </c>
      <c r="C901" s="164">
        <f>COUNTIF($L$637:$L$836,"=5")</f>
        <v>27</v>
      </c>
      <c r="D901" s="127">
        <f t="shared" si="31"/>
        <v>252</v>
      </c>
      <c r="E901" s="169">
        <f t="shared" si="32"/>
        <v>0.0005419228098697694</v>
      </c>
      <c r="F901" s="130">
        <f t="shared" si="33"/>
        <v>0.13656454808718188</v>
      </c>
      <c r="G901" s="133">
        <f>ROUND(F901*200,1)</f>
        <v>27.3</v>
      </c>
      <c r="H901" s="135">
        <f t="shared" si="35"/>
        <v>0.0032967032967033123</v>
      </c>
    </row>
    <row r="902" spans="1:8" ht="12.75">
      <c r="A902" s="16">
        <v>7</v>
      </c>
      <c r="B902" s="20">
        <v>6</v>
      </c>
      <c r="C902" s="111">
        <f>COUNTIF($L$637:$L$836,"=6")</f>
        <v>13</v>
      </c>
      <c r="D902" s="125">
        <f t="shared" si="31"/>
        <v>209.99999999999997</v>
      </c>
      <c r="E902" s="161">
        <f t="shared" si="32"/>
        <v>0.0002709614049348847</v>
      </c>
      <c r="F902" s="128">
        <f t="shared" si="33"/>
        <v>0.05690189503632578</v>
      </c>
      <c r="G902" s="131">
        <f t="shared" si="34"/>
        <v>11.4</v>
      </c>
      <c r="H902" s="134">
        <f t="shared" si="35"/>
        <v>0.22456140350877182</v>
      </c>
    </row>
    <row r="903" spans="1:8" ht="12.75">
      <c r="A903" s="16">
        <v>8</v>
      </c>
      <c r="B903" s="20">
        <v>7</v>
      </c>
      <c r="C903" s="111">
        <f>COUNTIF($L$637:$L$836,"=7")</f>
        <v>2</v>
      </c>
      <c r="D903" s="125">
        <f t="shared" si="31"/>
        <v>120</v>
      </c>
      <c r="E903" s="161">
        <f t="shared" si="32"/>
        <v>0.0001354807024674423</v>
      </c>
      <c r="F903" s="128">
        <f t="shared" si="33"/>
        <v>0.01625768429609308</v>
      </c>
      <c r="G903" s="131">
        <f t="shared" si="34"/>
        <v>3.3</v>
      </c>
      <c r="H903" s="134">
        <f t="shared" si="35"/>
        <v>0.512121212121212</v>
      </c>
    </row>
    <row r="904" spans="1:8" ht="12.75">
      <c r="A904" s="16">
        <v>9</v>
      </c>
      <c r="B904" s="20">
        <v>8</v>
      </c>
      <c r="C904" s="111">
        <f>COUNTIF($L$637:$L$836,"=8")</f>
        <v>2</v>
      </c>
      <c r="D904" s="125">
        <f t="shared" si="31"/>
        <v>45</v>
      </c>
      <c r="E904" s="161">
        <f t="shared" si="32"/>
        <v>6.774035123372116E-05</v>
      </c>
      <c r="F904" s="128">
        <f t="shared" si="33"/>
        <v>0.003048315805517452</v>
      </c>
      <c r="G904" s="131">
        <f t="shared" si="34"/>
        <v>0.6</v>
      </c>
      <c r="H904" s="134">
        <f t="shared" si="35"/>
        <v>3.266666666666666</v>
      </c>
    </row>
    <row r="905" spans="1:8" ht="12.75">
      <c r="A905" s="16">
        <v>10</v>
      </c>
      <c r="B905" s="20">
        <v>9</v>
      </c>
      <c r="C905" s="111">
        <f>COUNTIF($L$637:$L$836,"=9")</f>
        <v>0</v>
      </c>
      <c r="D905" s="125">
        <f t="shared" si="31"/>
        <v>10</v>
      </c>
      <c r="E905" s="161">
        <f t="shared" si="32"/>
        <v>3.387017561686057E-05</v>
      </c>
      <c r="F905" s="128">
        <f t="shared" si="33"/>
        <v>0.0003387017561686057</v>
      </c>
      <c r="G905" s="131">
        <f t="shared" si="34"/>
        <v>0.1</v>
      </c>
      <c r="H905" s="134">
        <f t="shared" si="35"/>
        <v>0.10000000000000002</v>
      </c>
    </row>
    <row r="906" spans="1:8" ht="13.5" thickBot="1">
      <c r="A906" s="24">
        <v>11</v>
      </c>
      <c r="B906" s="25">
        <v>10</v>
      </c>
      <c r="C906" s="163">
        <f>COUNTIF($L$637:$L$836,"=10")</f>
        <v>0</v>
      </c>
      <c r="D906" s="126">
        <f t="shared" si="31"/>
        <v>1</v>
      </c>
      <c r="E906" s="162">
        <f t="shared" si="32"/>
        <v>1.6935087808430282E-05</v>
      </c>
      <c r="F906" s="129">
        <f t="shared" si="33"/>
        <v>1.6935087808430282E-05</v>
      </c>
      <c r="G906" s="132">
        <f t="shared" si="34"/>
        <v>0</v>
      </c>
      <c r="H906" s="136">
        <v>0</v>
      </c>
    </row>
    <row r="907" spans="1:8" ht="12.75">
      <c r="A907" s="93"/>
      <c r="B907" s="3"/>
      <c r="C907" s="3"/>
      <c r="D907" s="3"/>
      <c r="E907" s="123" t="s">
        <v>393</v>
      </c>
      <c r="F907" s="122">
        <f>SUM(F896:F906)</f>
        <v>1.0000000000000004</v>
      </c>
      <c r="G907" s="12">
        <f>SUM(G896:G906)</f>
        <v>200.00000000000003</v>
      </c>
      <c r="H907" s="137">
        <f>SUM(H896:H906)</f>
        <v>8.18989885988669</v>
      </c>
    </row>
    <row r="908" spans="1:8" ht="12.75">
      <c r="A908" s="5"/>
      <c r="B908" s="1"/>
      <c r="C908" s="1"/>
      <c r="D908" s="1"/>
      <c r="E908" s="1"/>
      <c r="F908" s="1"/>
      <c r="G908" s="56" t="s">
        <v>392</v>
      </c>
      <c r="H908" s="138">
        <f>CHIDIST(H907,10)</f>
        <v>0.6102938666298394</v>
      </c>
    </row>
    <row r="914" spans="1:2" ht="12.75">
      <c r="A914" s="31" t="s">
        <v>490</v>
      </c>
      <c r="B914" s="31" t="s">
        <v>491</v>
      </c>
    </row>
    <row r="941" spans="1:2" ht="12.75">
      <c r="A941" s="31" t="s">
        <v>492</v>
      </c>
      <c r="B941" s="31" t="s">
        <v>493</v>
      </c>
    </row>
    <row r="943" spans="1:6" ht="12.75">
      <c r="A943" s="31" t="s">
        <v>494</v>
      </c>
      <c r="F943" s="3"/>
    </row>
    <row r="944" spans="1:6" ht="12.75">
      <c r="A944" s="154" t="s">
        <v>379</v>
      </c>
      <c r="B944" s="155"/>
      <c r="C944" s="156">
        <v>10</v>
      </c>
      <c r="D944" s="96"/>
      <c r="E944" s="33"/>
      <c r="F944" s="34"/>
    </row>
    <row r="945" spans="1:6" ht="12.75">
      <c r="A945" s="150" t="s">
        <v>380</v>
      </c>
      <c r="B945" s="158"/>
      <c r="C945" s="174">
        <f>2/6</f>
        <v>0.3333333333333333</v>
      </c>
      <c r="D945" s="5"/>
      <c r="E945" s="1"/>
      <c r="F945" s="36"/>
    </row>
    <row r="946" spans="1:6" ht="12.75">
      <c r="A946" s="38"/>
      <c r="B946" s="29" t="s">
        <v>375</v>
      </c>
      <c r="C946" s="30" t="s">
        <v>410</v>
      </c>
      <c r="D946" s="301" t="s">
        <v>411</v>
      </c>
      <c r="E946" s="302"/>
      <c r="F946" s="148" t="s">
        <v>406</v>
      </c>
    </row>
    <row r="947" spans="1:6" ht="13.5" thickBot="1">
      <c r="A947" s="39" t="s">
        <v>377</v>
      </c>
      <c r="B947" s="73" t="s">
        <v>356</v>
      </c>
      <c r="C947" s="74" t="s">
        <v>409</v>
      </c>
      <c r="D947" s="73" t="s">
        <v>412</v>
      </c>
      <c r="E947" s="175" t="s">
        <v>394</v>
      </c>
      <c r="F947" s="75" t="s">
        <v>407</v>
      </c>
    </row>
    <row r="948" spans="1:6" ht="13.5" thickTop="1">
      <c r="A948" s="16">
        <v>1</v>
      </c>
      <c r="B948" s="20">
        <v>0</v>
      </c>
      <c r="C948" s="207">
        <f>COUNTIF($L$637:$L$836,"&lt;1")</f>
        <v>2</v>
      </c>
      <c r="D948" s="145">
        <f aca="true" t="shared" si="36" ref="D948:D958">BINOMDIST(B948,$C$944,$C$945,1)</f>
        <v>0.017341529915832637</v>
      </c>
      <c r="E948" s="172">
        <f>C948/200</f>
        <v>0.01</v>
      </c>
      <c r="F948" s="142">
        <f>ABS(D948-E948)</f>
        <v>0.007341529915832637</v>
      </c>
    </row>
    <row r="949" spans="1:6" ht="12.75">
      <c r="A949" s="16">
        <v>2</v>
      </c>
      <c r="B949" s="20">
        <v>1</v>
      </c>
      <c r="C949" s="207">
        <f>COUNTIF($L$637:$L$836,"&lt;2")</f>
        <v>17</v>
      </c>
      <c r="D949" s="145">
        <f t="shared" si="36"/>
        <v>0.1040491794949958</v>
      </c>
      <c r="E949" s="172">
        <f aca="true" t="shared" si="37" ref="E949:E958">C949/200</f>
        <v>0.085</v>
      </c>
      <c r="F949" s="142">
        <f aca="true" t="shared" si="38" ref="F949:F958">ABS(D949-E949)</f>
        <v>0.019049179494995794</v>
      </c>
    </row>
    <row r="950" spans="1:6" ht="12.75">
      <c r="A950" s="16">
        <v>3</v>
      </c>
      <c r="B950" s="20">
        <v>2</v>
      </c>
      <c r="C950" s="207">
        <f>COUNTIF($L$637:$L$836,"&lt;3")</f>
        <v>53</v>
      </c>
      <c r="D950" s="145">
        <f t="shared" si="36"/>
        <v>0.2991413910481128</v>
      </c>
      <c r="E950" s="172">
        <f t="shared" si="37"/>
        <v>0.265</v>
      </c>
      <c r="F950" s="142">
        <f t="shared" si="38"/>
        <v>0.03414139104811281</v>
      </c>
    </row>
    <row r="951" spans="1:6" ht="12.75">
      <c r="A951" s="16">
        <v>4</v>
      </c>
      <c r="B951" s="20">
        <v>3</v>
      </c>
      <c r="C951" s="208">
        <f>COUNTIF($L$637:$L$836,"&lt;4")</f>
        <v>100</v>
      </c>
      <c r="D951" s="144">
        <f t="shared" si="36"/>
        <v>0.5592643397856022</v>
      </c>
      <c r="E951" s="176">
        <f t="shared" si="37"/>
        <v>0.5</v>
      </c>
      <c r="F951" s="177">
        <f t="shared" si="38"/>
        <v>0.059264339785602194</v>
      </c>
    </row>
    <row r="952" spans="1:6" ht="12.75">
      <c r="A952" s="16">
        <v>5</v>
      </c>
      <c r="B952" s="20">
        <v>4</v>
      </c>
      <c r="C952" s="207">
        <f>COUNTIF($L$637:$L$836,"&lt;5")</f>
        <v>156</v>
      </c>
      <c r="D952" s="145">
        <f t="shared" si="36"/>
        <v>0.7868719199309052</v>
      </c>
      <c r="E952" s="172">
        <f t="shared" si="37"/>
        <v>0.78</v>
      </c>
      <c r="F952" s="142">
        <f t="shared" si="38"/>
        <v>0.00687191993090519</v>
      </c>
    </row>
    <row r="953" spans="1:6" ht="12.75">
      <c r="A953" s="16">
        <v>6</v>
      </c>
      <c r="B953" s="20">
        <v>5</v>
      </c>
      <c r="C953" s="207">
        <f>COUNTIF($L$637:$L$836,"&lt;6")</f>
        <v>183</v>
      </c>
      <c r="D953" s="145">
        <f t="shared" si="36"/>
        <v>0.9234364680180871</v>
      </c>
      <c r="E953" s="172">
        <f t="shared" si="37"/>
        <v>0.915</v>
      </c>
      <c r="F953" s="142">
        <f t="shared" si="38"/>
        <v>0.008436468018087062</v>
      </c>
    </row>
    <row r="954" spans="1:6" ht="12.75">
      <c r="A954" s="16">
        <v>7</v>
      </c>
      <c r="B954" s="20">
        <v>6</v>
      </c>
      <c r="C954" s="207">
        <f>COUNTIF($L$637:$L$836,"&lt;7")</f>
        <v>196</v>
      </c>
      <c r="D954" s="145">
        <f t="shared" si="36"/>
        <v>0.9803383630544129</v>
      </c>
      <c r="E954" s="172">
        <f t="shared" si="37"/>
        <v>0.98</v>
      </c>
      <c r="F954" s="142">
        <f t="shared" si="38"/>
        <v>0.0003383630544129268</v>
      </c>
    </row>
    <row r="955" spans="1:6" ht="12.75">
      <c r="A955" s="16">
        <v>8</v>
      </c>
      <c r="B955" s="20">
        <v>7</v>
      </c>
      <c r="C955" s="207">
        <f>COUNTIF($L$637:$L$836,"&lt;8")</f>
        <v>198</v>
      </c>
      <c r="D955" s="145">
        <f t="shared" si="36"/>
        <v>0.996596047350506</v>
      </c>
      <c r="E955" s="172">
        <f t="shared" si="37"/>
        <v>0.99</v>
      </c>
      <c r="F955" s="142">
        <f t="shared" si="38"/>
        <v>0.006596047350506007</v>
      </c>
    </row>
    <row r="956" spans="1:6" ht="12.75">
      <c r="A956" s="16">
        <v>9</v>
      </c>
      <c r="B956" s="20">
        <v>8</v>
      </c>
      <c r="C956" s="207">
        <f>COUNTIF($L$637:$L$836,"&lt;9")</f>
        <v>200</v>
      </c>
      <c r="D956" s="145">
        <f t="shared" si="36"/>
        <v>0.9996443631560235</v>
      </c>
      <c r="E956" s="172">
        <f t="shared" si="37"/>
        <v>1</v>
      </c>
      <c r="F956" s="142">
        <f t="shared" si="38"/>
        <v>0.0003556368439765478</v>
      </c>
    </row>
    <row r="957" spans="1:6" ht="12.75">
      <c r="A957" s="16">
        <v>10</v>
      </c>
      <c r="B957" s="20">
        <v>9</v>
      </c>
      <c r="C957" s="207">
        <f>COUNTIF($L$637:$L$836,"&lt;10")</f>
        <v>200</v>
      </c>
      <c r="D957" s="145">
        <f t="shared" si="36"/>
        <v>0.999983064912192</v>
      </c>
      <c r="E957" s="172">
        <f t="shared" si="37"/>
        <v>1</v>
      </c>
      <c r="F957" s="142">
        <f t="shared" si="38"/>
        <v>1.693508780797881E-05</v>
      </c>
    </row>
    <row r="958" spans="1:6" ht="13.5" thickBot="1">
      <c r="A958" s="24">
        <v>11</v>
      </c>
      <c r="B958" s="25">
        <v>10</v>
      </c>
      <c r="C958" s="209">
        <f>COUNTIF($L$637:$L$836,"&lt;11")</f>
        <v>200</v>
      </c>
      <c r="D958" s="171">
        <f t="shared" si="36"/>
        <v>1.0000000000000004</v>
      </c>
      <c r="E958" s="173">
        <f t="shared" si="37"/>
        <v>1</v>
      </c>
      <c r="F958" s="152">
        <f t="shared" si="38"/>
        <v>4.440892098500626E-16</v>
      </c>
    </row>
    <row r="959" spans="1:7" ht="12.75">
      <c r="A959" s="93"/>
      <c r="B959" s="202"/>
      <c r="C959" s="3"/>
      <c r="D959" s="140" t="s">
        <v>405</v>
      </c>
      <c r="E959" s="3"/>
      <c r="F959" s="178">
        <f>MAX(F948:F958)</f>
        <v>0.059264339785602194</v>
      </c>
      <c r="G959" s="3"/>
    </row>
    <row r="960" spans="1:7" ht="12.75">
      <c r="A960" s="5"/>
      <c r="B960" s="12"/>
      <c r="C960" s="1"/>
      <c r="D960" s="1" t="s">
        <v>408</v>
      </c>
      <c r="E960" s="1"/>
      <c r="F960" s="124">
        <f>1.363/SQRT(C958)</f>
        <v>0.09637865427572642</v>
      </c>
      <c r="G960" s="3"/>
    </row>
    <row r="961" spans="1:6" ht="12.75">
      <c r="A961" s="3"/>
      <c r="B961" s="3"/>
      <c r="C961" s="3"/>
      <c r="D961" s="3"/>
      <c r="E961" s="3"/>
      <c r="F961" s="3"/>
    </row>
    <row r="963" spans="1:2" ht="12.75">
      <c r="A963" s="31" t="s">
        <v>495</v>
      </c>
      <c r="B963" s="31" t="s">
        <v>496</v>
      </c>
    </row>
  </sheetData>
  <sheetProtection password="89E6" sheet="1" objects="1" scenarios="1"/>
  <mergeCells count="6">
    <mergeCell ref="D946:E946"/>
    <mergeCell ref="B351:G351"/>
    <mergeCell ref="B362:G362"/>
    <mergeCell ref="B376:G376"/>
    <mergeCell ref="B400:G400"/>
    <mergeCell ref="B445:G445"/>
  </mergeCells>
  <printOptions/>
  <pageMargins left="0.75" right="0.75" top="1" bottom="1" header="0" footer="0"/>
  <pageSetup orientation="portrait" r:id="rId2"/>
  <drawing r:id="rId1"/>
</worksheet>
</file>

<file path=xl/worksheets/sheet4.xml><?xml version="1.0" encoding="utf-8"?>
<worksheet xmlns="http://schemas.openxmlformats.org/spreadsheetml/2006/main" xmlns:r="http://schemas.openxmlformats.org/officeDocument/2006/relationships">
  <dimension ref="A11:AG217"/>
  <sheetViews>
    <sheetView workbookViewId="0" topLeftCell="A1">
      <selection activeCell="G8" sqref="G8"/>
    </sheetView>
  </sheetViews>
  <sheetFormatPr defaultColWidth="11.421875" defaultRowHeight="12.75"/>
  <cols>
    <col min="1" max="16384" width="11.421875" style="213" customWidth="1"/>
  </cols>
  <sheetData>
    <row r="11" spans="1:5" ht="13.5" thickBot="1">
      <c r="A11" s="214" t="s">
        <v>357</v>
      </c>
      <c r="B11" s="215"/>
      <c r="C11" s="215"/>
      <c r="D11" s="215"/>
      <c r="E11" s="216" t="s">
        <v>359</v>
      </c>
    </row>
    <row r="12" spans="1:5" ht="14.25" thickBot="1" thickTop="1">
      <c r="A12" s="217" t="s">
        <v>358</v>
      </c>
      <c r="B12" s="218"/>
      <c r="C12" s="218"/>
      <c r="D12" s="218"/>
      <c r="E12" s="211">
        <f>2/6</f>
        <v>0.3333333333333333</v>
      </c>
    </row>
    <row r="13" spans="1:5" ht="12.75">
      <c r="A13" s="219" t="s">
        <v>371</v>
      </c>
      <c r="B13" s="220"/>
      <c r="C13" s="220"/>
      <c r="D13" s="220"/>
      <c r="E13" s="212">
        <v>0</v>
      </c>
    </row>
    <row r="16" spans="1:11" ht="12.75">
      <c r="A16" s="221"/>
      <c r="B16" s="222" t="s">
        <v>387</v>
      </c>
      <c r="C16" s="223"/>
      <c r="D16" s="222"/>
      <c r="E16" s="224"/>
      <c r="F16" s="225"/>
      <c r="G16" s="224"/>
      <c r="H16" s="225"/>
      <c r="I16" s="224"/>
      <c r="J16" s="225"/>
      <c r="K16" s="226"/>
    </row>
    <row r="17" spans="1:33" ht="13.5" thickBot="1">
      <c r="A17" s="227" t="s">
        <v>388</v>
      </c>
      <c r="B17" s="228" t="s">
        <v>361</v>
      </c>
      <c r="C17" s="229" t="s">
        <v>362</v>
      </c>
      <c r="D17" s="228" t="s">
        <v>363</v>
      </c>
      <c r="E17" s="229" t="s">
        <v>364</v>
      </c>
      <c r="F17" s="228" t="s">
        <v>365</v>
      </c>
      <c r="G17" s="229" t="s">
        <v>366</v>
      </c>
      <c r="H17" s="228" t="s">
        <v>367</v>
      </c>
      <c r="I17" s="229" t="s">
        <v>368</v>
      </c>
      <c r="J17" s="228" t="s">
        <v>369</v>
      </c>
      <c r="K17" s="230" t="s">
        <v>370</v>
      </c>
      <c r="X17" s="213" t="s">
        <v>361</v>
      </c>
      <c r="Y17" s="213" t="s">
        <v>362</v>
      </c>
      <c r="Z17" s="213" t="s">
        <v>363</v>
      </c>
      <c r="AA17" s="213" t="s">
        <v>364</v>
      </c>
      <c r="AB17" s="213" t="s">
        <v>365</v>
      </c>
      <c r="AC17" s="213" t="s">
        <v>366</v>
      </c>
      <c r="AD17" s="213" t="s">
        <v>367</v>
      </c>
      <c r="AE17" s="213" t="s">
        <v>368</v>
      </c>
      <c r="AF17" s="213" t="s">
        <v>369</v>
      </c>
      <c r="AG17" s="213" t="s">
        <v>370</v>
      </c>
    </row>
    <row r="18" spans="1:33" ht="13.5" thickTop="1">
      <c r="A18" s="231">
        <v>1</v>
      </c>
      <c r="B18" s="232" t="str">
        <f>IF($E$13=1,X18,"    Genere")</f>
        <v>    Genere</v>
      </c>
      <c r="C18" s="233" t="str">
        <f aca="true" t="shared" si="0" ref="C18:C81">IF($E$13=1,Y18,"    Genere")</f>
        <v>    Genere</v>
      </c>
      <c r="D18" s="232" t="str">
        <f aca="true" t="shared" si="1" ref="D18:D81">IF($E$13=1,Z18,"    Genere")</f>
        <v>    Genere</v>
      </c>
      <c r="E18" s="233" t="str">
        <f aca="true" t="shared" si="2" ref="E18:E81">IF($E$13=1,AA18,"    Genere")</f>
        <v>    Genere</v>
      </c>
      <c r="F18" s="232" t="str">
        <f aca="true" t="shared" si="3" ref="F18:F81">IF($E$13=1,AB18,"    Genere")</f>
        <v>    Genere</v>
      </c>
      <c r="G18" s="233" t="str">
        <f aca="true" t="shared" si="4" ref="G18:G81">IF($E$13=1,AC18,"    Genere")</f>
        <v>    Genere</v>
      </c>
      <c r="H18" s="232" t="str">
        <f aca="true" t="shared" si="5" ref="H18:H81">IF($E$13=1,AD18,"    Genere")</f>
        <v>    Genere</v>
      </c>
      <c r="I18" s="233" t="str">
        <f aca="true" t="shared" si="6" ref="I18:I81">IF($E$13=1,AE18,"    Genere")</f>
        <v>    Genere</v>
      </c>
      <c r="J18" s="232" t="str">
        <f aca="true" t="shared" si="7" ref="J18:J81">IF($E$13=1,AF18,"    Genere")</f>
        <v>    Genere</v>
      </c>
      <c r="K18" s="234" t="str">
        <f aca="true" t="shared" si="8" ref="K18:K81">IF($E$13=1,AG18,"    Genere")</f>
        <v>    Genere</v>
      </c>
      <c r="W18" s="213">
        <v>1</v>
      </c>
      <c r="X18" s="213">
        <f ca="1">IF(RAND()&lt;=$E$12,1,"")</f>
        <v>1</v>
      </c>
      <c r="Y18" s="213">
        <f aca="true" ca="1" t="shared" si="9" ref="Y18:AG33">IF(RAND()&lt;=$E$12,1,"")</f>
      </c>
      <c r="Z18" s="213">
        <f ca="1" t="shared" si="9"/>
      </c>
      <c r="AA18" s="213">
        <f ca="1" t="shared" si="9"/>
      </c>
      <c r="AB18" s="213">
        <f ca="1" t="shared" si="9"/>
        <v>1</v>
      </c>
      <c r="AC18" s="213">
        <f ca="1" t="shared" si="9"/>
        <v>1</v>
      </c>
      <c r="AD18" s="213">
        <f ca="1" t="shared" si="9"/>
        <v>1</v>
      </c>
      <c r="AE18" s="213">
        <f ca="1" t="shared" si="9"/>
      </c>
      <c r="AF18" s="213">
        <f ca="1" t="shared" si="9"/>
      </c>
      <c r="AG18" s="213">
        <f ca="1" t="shared" si="9"/>
      </c>
    </row>
    <row r="19" spans="1:33" ht="12.75">
      <c r="A19" s="231">
        <v>2</v>
      </c>
      <c r="B19" s="232" t="str">
        <f aca="true" t="shared" si="10" ref="B19:B82">IF($E$13=1,X19,"    Genere")</f>
        <v>    Genere</v>
      </c>
      <c r="C19" s="233" t="str">
        <f t="shared" si="0"/>
        <v>    Genere</v>
      </c>
      <c r="D19" s="232" t="str">
        <f t="shared" si="1"/>
        <v>    Genere</v>
      </c>
      <c r="E19" s="233" t="str">
        <f t="shared" si="2"/>
        <v>    Genere</v>
      </c>
      <c r="F19" s="232" t="str">
        <f t="shared" si="3"/>
        <v>    Genere</v>
      </c>
      <c r="G19" s="233" t="str">
        <f t="shared" si="4"/>
        <v>    Genere</v>
      </c>
      <c r="H19" s="232" t="str">
        <f t="shared" si="5"/>
        <v>    Genere</v>
      </c>
      <c r="I19" s="233" t="str">
        <f t="shared" si="6"/>
        <v>    Genere</v>
      </c>
      <c r="J19" s="232" t="str">
        <f t="shared" si="7"/>
        <v>    Genere</v>
      </c>
      <c r="K19" s="234" t="str">
        <f t="shared" si="8"/>
        <v>    Genere</v>
      </c>
      <c r="W19" s="213">
        <v>2</v>
      </c>
      <c r="X19" s="213">
        <f aca="true" ca="1" t="shared" si="11" ref="X19:AG50">IF(RAND()&lt;=$E$12,1,"")</f>
      </c>
      <c r="Y19" s="213">
        <f ca="1" t="shared" si="9"/>
      </c>
      <c r="Z19" s="213">
        <f ca="1" t="shared" si="9"/>
        <v>1</v>
      </c>
      <c r="AA19" s="213">
        <f ca="1" t="shared" si="9"/>
        <v>1</v>
      </c>
      <c r="AB19" s="213">
        <f ca="1" t="shared" si="9"/>
        <v>1</v>
      </c>
      <c r="AC19" s="213">
        <f ca="1" t="shared" si="9"/>
        <v>1</v>
      </c>
      <c r="AD19" s="213">
        <f ca="1" t="shared" si="9"/>
      </c>
      <c r="AE19" s="213">
        <f ca="1" t="shared" si="9"/>
      </c>
      <c r="AF19" s="213">
        <f ca="1" t="shared" si="9"/>
      </c>
      <c r="AG19" s="213">
        <f ca="1" t="shared" si="9"/>
        <v>1</v>
      </c>
    </row>
    <row r="20" spans="1:33" ht="12.75">
      <c r="A20" s="231">
        <v>3</v>
      </c>
      <c r="B20" s="232" t="str">
        <f t="shared" si="10"/>
        <v>    Genere</v>
      </c>
      <c r="C20" s="233" t="str">
        <f t="shared" si="0"/>
        <v>    Genere</v>
      </c>
      <c r="D20" s="232" t="str">
        <f t="shared" si="1"/>
        <v>    Genere</v>
      </c>
      <c r="E20" s="233" t="str">
        <f t="shared" si="2"/>
        <v>    Genere</v>
      </c>
      <c r="F20" s="232" t="str">
        <f t="shared" si="3"/>
        <v>    Genere</v>
      </c>
      <c r="G20" s="233" t="str">
        <f t="shared" si="4"/>
        <v>    Genere</v>
      </c>
      <c r="H20" s="232" t="str">
        <f t="shared" si="5"/>
        <v>    Genere</v>
      </c>
      <c r="I20" s="233" t="str">
        <f t="shared" si="6"/>
        <v>    Genere</v>
      </c>
      <c r="J20" s="232" t="str">
        <f t="shared" si="7"/>
        <v>    Genere</v>
      </c>
      <c r="K20" s="234" t="str">
        <f t="shared" si="8"/>
        <v>    Genere</v>
      </c>
      <c r="W20" s="213">
        <v>3</v>
      </c>
      <c r="X20" s="213">
        <f ca="1" t="shared" si="11"/>
      </c>
      <c r="Y20" s="213">
        <f ca="1" t="shared" si="9"/>
      </c>
      <c r="Z20" s="213">
        <f ca="1" t="shared" si="9"/>
      </c>
      <c r="AA20" s="213">
        <f ca="1" t="shared" si="9"/>
      </c>
      <c r="AB20" s="213">
        <f ca="1" t="shared" si="9"/>
      </c>
      <c r="AC20" s="213">
        <f ca="1" t="shared" si="9"/>
      </c>
      <c r="AD20" s="213">
        <f ca="1" t="shared" si="9"/>
      </c>
      <c r="AE20" s="213">
        <f ca="1" t="shared" si="9"/>
      </c>
      <c r="AF20" s="213">
        <f ca="1" t="shared" si="9"/>
      </c>
      <c r="AG20" s="213">
        <f ca="1" t="shared" si="9"/>
      </c>
    </row>
    <row r="21" spans="1:33" ht="12.75">
      <c r="A21" s="231">
        <v>4</v>
      </c>
      <c r="B21" s="232" t="str">
        <f t="shared" si="10"/>
        <v>    Genere</v>
      </c>
      <c r="C21" s="233" t="str">
        <f t="shared" si="0"/>
        <v>    Genere</v>
      </c>
      <c r="D21" s="232" t="str">
        <f t="shared" si="1"/>
        <v>    Genere</v>
      </c>
      <c r="E21" s="233" t="str">
        <f t="shared" si="2"/>
        <v>    Genere</v>
      </c>
      <c r="F21" s="232" t="str">
        <f t="shared" si="3"/>
        <v>    Genere</v>
      </c>
      <c r="G21" s="233" t="str">
        <f t="shared" si="4"/>
        <v>    Genere</v>
      </c>
      <c r="H21" s="232" t="str">
        <f t="shared" si="5"/>
        <v>    Genere</v>
      </c>
      <c r="I21" s="233" t="str">
        <f t="shared" si="6"/>
        <v>    Genere</v>
      </c>
      <c r="J21" s="232" t="str">
        <f t="shared" si="7"/>
        <v>    Genere</v>
      </c>
      <c r="K21" s="234" t="str">
        <f t="shared" si="8"/>
        <v>    Genere</v>
      </c>
      <c r="W21" s="213">
        <v>4</v>
      </c>
      <c r="X21" s="213">
        <f ca="1" t="shared" si="11"/>
        <v>1</v>
      </c>
      <c r="Y21" s="213">
        <f ca="1" t="shared" si="9"/>
      </c>
      <c r="Z21" s="213">
        <f ca="1" t="shared" si="9"/>
      </c>
      <c r="AA21" s="213">
        <f ca="1" t="shared" si="9"/>
        <v>1</v>
      </c>
      <c r="AB21" s="213">
        <f ca="1" t="shared" si="9"/>
      </c>
      <c r="AC21" s="213">
        <f ca="1" t="shared" si="9"/>
        <v>1</v>
      </c>
      <c r="AD21" s="213">
        <f ca="1" t="shared" si="9"/>
      </c>
      <c r="AE21" s="213">
        <f ca="1" t="shared" si="9"/>
      </c>
      <c r="AF21" s="213">
        <f ca="1" t="shared" si="9"/>
      </c>
      <c r="AG21" s="213">
        <f ca="1" t="shared" si="9"/>
      </c>
    </row>
    <row r="22" spans="1:33" ht="12.75">
      <c r="A22" s="231">
        <v>5</v>
      </c>
      <c r="B22" s="232" t="str">
        <f t="shared" si="10"/>
        <v>    Genere</v>
      </c>
      <c r="C22" s="233" t="str">
        <f t="shared" si="0"/>
        <v>    Genere</v>
      </c>
      <c r="D22" s="232" t="str">
        <f t="shared" si="1"/>
        <v>    Genere</v>
      </c>
      <c r="E22" s="233" t="str">
        <f t="shared" si="2"/>
        <v>    Genere</v>
      </c>
      <c r="F22" s="232" t="str">
        <f t="shared" si="3"/>
        <v>    Genere</v>
      </c>
      <c r="G22" s="233" t="str">
        <f t="shared" si="4"/>
        <v>    Genere</v>
      </c>
      <c r="H22" s="232" t="str">
        <f t="shared" si="5"/>
        <v>    Genere</v>
      </c>
      <c r="I22" s="233" t="str">
        <f t="shared" si="6"/>
        <v>    Genere</v>
      </c>
      <c r="J22" s="232" t="str">
        <f t="shared" si="7"/>
        <v>    Genere</v>
      </c>
      <c r="K22" s="234" t="str">
        <f t="shared" si="8"/>
        <v>    Genere</v>
      </c>
      <c r="W22" s="213">
        <v>5</v>
      </c>
      <c r="X22" s="213">
        <f ca="1" t="shared" si="11"/>
        <v>1</v>
      </c>
      <c r="Y22" s="213">
        <f ca="1" t="shared" si="9"/>
      </c>
      <c r="Z22" s="213">
        <f ca="1" t="shared" si="9"/>
      </c>
      <c r="AA22" s="213">
        <f ca="1" t="shared" si="9"/>
      </c>
      <c r="AB22" s="213">
        <f ca="1" t="shared" si="9"/>
        <v>1</v>
      </c>
      <c r="AC22" s="213">
        <f ca="1" t="shared" si="9"/>
      </c>
      <c r="AD22" s="213">
        <f ca="1" t="shared" si="9"/>
      </c>
      <c r="AE22" s="213">
        <f ca="1" t="shared" si="9"/>
        <v>1</v>
      </c>
      <c r="AF22" s="213">
        <f ca="1" t="shared" si="9"/>
      </c>
      <c r="AG22" s="213">
        <f ca="1" t="shared" si="9"/>
        <v>1</v>
      </c>
    </row>
    <row r="23" spans="1:33" ht="12.75">
      <c r="A23" s="231">
        <v>6</v>
      </c>
      <c r="B23" s="232" t="str">
        <f t="shared" si="10"/>
        <v>    Genere</v>
      </c>
      <c r="C23" s="233" t="str">
        <f t="shared" si="0"/>
        <v>    Genere</v>
      </c>
      <c r="D23" s="232" t="str">
        <f t="shared" si="1"/>
        <v>    Genere</v>
      </c>
      <c r="E23" s="233" t="str">
        <f t="shared" si="2"/>
        <v>    Genere</v>
      </c>
      <c r="F23" s="232" t="str">
        <f t="shared" si="3"/>
        <v>    Genere</v>
      </c>
      <c r="G23" s="233" t="str">
        <f t="shared" si="4"/>
        <v>    Genere</v>
      </c>
      <c r="H23" s="232" t="str">
        <f t="shared" si="5"/>
        <v>    Genere</v>
      </c>
      <c r="I23" s="233" t="str">
        <f t="shared" si="6"/>
        <v>    Genere</v>
      </c>
      <c r="J23" s="232" t="str">
        <f t="shared" si="7"/>
        <v>    Genere</v>
      </c>
      <c r="K23" s="234" t="str">
        <f t="shared" si="8"/>
        <v>    Genere</v>
      </c>
      <c r="W23" s="213">
        <v>6</v>
      </c>
      <c r="X23" s="213">
        <f ca="1" t="shared" si="11"/>
      </c>
      <c r="Y23" s="213">
        <f ca="1" t="shared" si="9"/>
        <v>1</v>
      </c>
      <c r="Z23" s="213">
        <f ca="1" t="shared" si="9"/>
      </c>
      <c r="AA23" s="213">
        <f ca="1" t="shared" si="9"/>
      </c>
      <c r="AB23" s="213">
        <f ca="1" t="shared" si="9"/>
        <v>1</v>
      </c>
      <c r="AC23" s="213">
        <f ca="1" t="shared" si="9"/>
        <v>1</v>
      </c>
      <c r="AD23" s="213">
        <f ca="1" t="shared" si="9"/>
      </c>
      <c r="AE23" s="213">
        <f ca="1" t="shared" si="9"/>
      </c>
      <c r="AF23" s="213">
        <f ca="1" t="shared" si="9"/>
        <v>1</v>
      </c>
      <c r="AG23" s="213">
        <f ca="1" t="shared" si="9"/>
      </c>
    </row>
    <row r="24" spans="1:33" ht="12.75">
      <c r="A24" s="231">
        <v>7</v>
      </c>
      <c r="B24" s="232" t="str">
        <f t="shared" si="10"/>
        <v>    Genere</v>
      </c>
      <c r="C24" s="233" t="str">
        <f t="shared" si="0"/>
        <v>    Genere</v>
      </c>
      <c r="D24" s="232" t="str">
        <f t="shared" si="1"/>
        <v>    Genere</v>
      </c>
      <c r="E24" s="233" t="str">
        <f t="shared" si="2"/>
        <v>    Genere</v>
      </c>
      <c r="F24" s="232" t="str">
        <f t="shared" si="3"/>
        <v>    Genere</v>
      </c>
      <c r="G24" s="233" t="str">
        <f t="shared" si="4"/>
        <v>    Genere</v>
      </c>
      <c r="H24" s="232" t="str">
        <f t="shared" si="5"/>
        <v>    Genere</v>
      </c>
      <c r="I24" s="233" t="str">
        <f t="shared" si="6"/>
        <v>    Genere</v>
      </c>
      <c r="J24" s="232" t="str">
        <f t="shared" si="7"/>
        <v>    Genere</v>
      </c>
      <c r="K24" s="234" t="str">
        <f t="shared" si="8"/>
        <v>    Genere</v>
      </c>
      <c r="W24" s="213">
        <v>7</v>
      </c>
      <c r="X24" s="213">
        <f ca="1" t="shared" si="11"/>
        <v>1</v>
      </c>
      <c r="Y24" s="213">
        <f ca="1" t="shared" si="9"/>
      </c>
      <c r="Z24" s="213">
        <f ca="1" t="shared" si="9"/>
      </c>
      <c r="AA24" s="213">
        <f ca="1" t="shared" si="9"/>
      </c>
      <c r="AB24" s="213">
        <f ca="1" t="shared" si="9"/>
      </c>
      <c r="AC24" s="213">
        <f ca="1" t="shared" si="9"/>
      </c>
      <c r="AD24" s="213">
        <f ca="1" t="shared" si="9"/>
        <v>1</v>
      </c>
      <c r="AE24" s="213">
        <f ca="1" t="shared" si="9"/>
      </c>
      <c r="AF24" s="213">
        <f ca="1" t="shared" si="9"/>
        <v>1</v>
      </c>
      <c r="AG24" s="213">
        <f ca="1" t="shared" si="9"/>
      </c>
    </row>
    <row r="25" spans="1:33" ht="12.75">
      <c r="A25" s="231">
        <v>8</v>
      </c>
      <c r="B25" s="232" t="str">
        <f t="shared" si="10"/>
        <v>    Genere</v>
      </c>
      <c r="C25" s="233" t="str">
        <f t="shared" si="0"/>
        <v>    Genere</v>
      </c>
      <c r="D25" s="232" t="str">
        <f t="shared" si="1"/>
        <v>    Genere</v>
      </c>
      <c r="E25" s="233" t="str">
        <f t="shared" si="2"/>
        <v>    Genere</v>
      </c>
      <c r="F25" s="232" t="str">
        <f t="shared" si="3"/>
        <v>    Genere</v>
      </c>
      <c r="G25" s="233" t="str">
        <f t="shared" si="4"/>
        <v>    Genere</v>
      </c>
      <c r="H25" s="232" t="str">
        <f t="shared" si="5"/>
        <v>    Genere</v>
      </c>
      <c r="I25" s="233" t="str">
        <f t="shared" si="6"/>
        <v>    Genere</v>
      </c>
      <c r="J25" s="232" t="str">
        <f t="shared" si="7"/>
        <v>    Genere</v>
      </c>
      <c r="K25" s="234" t="str">
        <f t="shared" si="8"/>
        <v>    Genere</v>
      </c>
      <c r="W25" s="213">
        <v>8</v>
      </c>
      <c r="X25" s="213">
        <f ca="1" t="shared" si="11"/>
      </c>
      <c r="Y25" s="213">
        <f ca="1" t="shared" si="9"/>
        <v>1</v>
      </c>
      <c r="Z25" s="213">
        <f ca="1" t="shared" si="9"/>
      </c>
      <c r="AA25" s="213">
        <f ca="1" t="shared" si="9"/>
      </c>
      <c r="AB25" s="213">
        <f ca="1" t="shared" si="9"/>
      </c>
      <c r="AC25" s="213">
        <f ca="1" t="shared" si="9"/>
      </c>
      <c r="AD25" s="213">
        <f ca="1" t="shared" si="9"/>
      </c>
      <c r="AE25" s="213">
        <f ca="1" t="shared" si="9"/>
        <v>1</v>
      </c>
      <c r="AF25" s="213">
        <f ca="1" t="shared" si="9"/>
      </c>
      <c r="AG25" s="213">
        <f ca="1" t="shared" si="9"/>
        <v>1</v>
      </c>
    </row>
    <row r="26" spans="1:33" ht="12.75">
      <c r="A26" s="231">
        <v>9</v>
      </c>
      <c r="B26" s="232" t="str">
        <f t="shared" si="10"/>
        <v>    Genere</v>
      </c>
      <c r="C26" s="233" t="str">
        <f t="shared" si="0"/>
        <v>    Genere</v>
      </c>
      <c r="D26" s="232" t="str">
        <f t="shared" si="1"/>
        <v>    Genere</v>
      </c>
      <c r="E26" s="233" t="str">
        <f t="shared" si="2"/>
        <v>    Genere</v>
      </c>
      <c r="F26" s="232" t="str">
        <f t="shared" si="3"/>
        <v>    Genere</v>
      </c>
      <c r="G26" s="233" t="str">
        <f t="shared" si="4"/>
        <v>    Genere</v>
      </c>
      <c r="H26" s="232" t="str">
        <f t="shared" si="5"/>
        <v>    Genere</v>
      </c>
      <c r="I26" s="233" t="str">
        <f t="shared" si="6"/>
        <v>    Genere</v>
      </c>
      <c r="J26" s="232" t="str">
        <f t="shared" si="7"/>
        <v>    Genere</v>
      </c>
      <c r="K26" s="234" t="str">
        <f t="shared" si="8"/>
        <v>    Genere</v>
      </c>
      <c r="W26" s="213">
        <v>9</v>
      </c>
      <c r="X26" s="213">
        <f ca="1" t="shared" si="11"/>
      </c>
      <c r="Y26" s="213">
        <f ca="1" t="shared" si="9"/>
        <v>1</v>
      </c>
      <c r="Z26" s="213">
        <f ca="1" t="shared" si="9"/>
      </c>
      <c r="AA26" s="213">
        <f ca="1" t="shared" si="9"/>
        <v>1</v>
      </c>
      <c r="AB26" s="213">
        <f ca="1" t="shared" si="9"/>
        <v>1</v>
      </c>
      <c r="AC26" s="213">
        <f ca="1" t="shared" si="9"/>
        <v>1</v>
      </c>
      <c r="AD26" s="213">
        <f ca="1" t="shared" si="9"/>
        <v>1</v>
      </c>
      <c r="AE26" s="213">
        <f ca="1" t="shared" si="9"/>
      </c>
      <c r="AF26" s="213">
        <f ca="1" t="shared" si="9"/>
      </c>
      <c r="AG26" s="213">
        <f ca="1" t="shared" si="9"/>
      </c>
    </row>
    <row r="27" spans="1:33" ht="12.75">
      <c r="A27" s="231">
        <v>10</v>
      </c>
      <c r="B27" s="232" t="str">
        <f t="shared" si="10"/>
        <v>    Genere</v>
      </c>
      <c r="C27" s="233" t="str">
        <f t="shared" si="0"/>
        <v>    Genere</v>
      </c>
      <c r="D27" s="232" t="str">
        <f t="shared" si="1"/>
        <v>    Genere</v>
      </c>
      <c r="E27" s="233" t="str">
        <f t="shared" si="2"/>
        <v>    Genere</v>
      </c>
      <c r="F27" s="232" t="str">
        <f t="shared" si="3"/>
        <v>    Genere</v>
      </c>
      <c r="G27" s="233" t="str">
        <f t="shared" si="4"/>
        <v>    Genere</v>
      </c>
      <c r="H27" s="232" t="str">
        <f t="shared" si="5"/>
        <v>    Genere</v>
      </c>
      <c r="I27" s="233" t="str">
        <f t="shared" si="6"/>
        <v>    Genere</v>
      </c>
      <c r="J27" s="232" t="str">
        <f t="shared" si="7"/>
        <v>    Genere</v>
      </c>
      <c r="K27" s="234" t="str">
        <f t="shared" si="8"/>
        <v>    Genere</v>
      </c>
      <c r="W27" s="213">
        <v>10</v>
      </c>
      <c r="X27" s="213">
        <f ca="1" t="shared" si="11"/>
      </c>
      <c r="Y27" s="213">
        <f ca="1" t="shared" si="9"/>
      </c>
      <c r="Z27" s="213">
        <f ca="1" t="shared" si="9"/>
      </c>
      <c r="AA27" s="213">
        <f ca="1" t="shared" si="9"/>
        <v>1</v>
      </c>
      <c r="AB27" s="213">
        <f ca="1" t="shared" si="9"/>
      </c>
      <c r="AC27" s="213">
        <f ca="1" t="shared" si="9"/>
      </c>
      <c r="AD27" s="213">
        <f ca="1" t="shared" si="9"/>
      </c>
      <c r="AE27" s="213">
        <f ca="1" t="shared" si="9"/>
        <v>1</v>
      </c>
      <c r="AF27" s="213">
        <f ca="1" t="shared" si="9"/>
      </c>
      <c r="AG27" s="213">
        <f ca="1" t="shared" si="9"/>
      </c>
    </row>
    <row r="28" spans="1:33" ht="12.75">
      <c r="A28" s="231">
        <v>11</v>
      </c>
      <c r="B28" s="232" t="str">
        <f t="shared" si="10"/>
        <v>    Genere</v>
      </c>
      <c r="C28" s="233" t="str">
        <f t="shared" si="0"/>
        <v>    Genere</v>
      </c>
      <c r="D28" s="232" t="str">
        <f t="shared" si="1"/>
        <v>    Genere</v>
      </c>
      <c r="E28" s="233" t="str">
        <f t="shared" si="2"/>
        <v>    Genere</v>
      </c>
      <c r="F28" s="232" t="str">
        <f t="shared" si="3"/>
        <v>    Genere</v>
      </c>
      <c r="G28" s="233" t="str">
        <f t="shared" si="4"/>
        <v>    Genere</v>
      </c>
      <c r="H28" s="232" t="str">
        <f t="shared" si="5"/>
        <v>    Genere</v>
      </c>
      <c r="I28" s="233" t="str">
        <f t="shared" si="6"/>
        <v>    Genere</v>
      </c>
      <c r="J28" s="232" t="str">
        <f t="shared" si="7"/>
        <v>    Genere</v>
      </c>
      <c r="K28" s="234" t="str">
        <f t="shared" si="8"/>
        <v>    Genere</v>
      </c>
      <c r="W28" s="213">
        <v>11</v>
      </c>
      <c r="X28" s="213">
        <f ca="1" t="shared" si="11"/>
        <v>1</v>
      </c>
      <c r="Y28" s="213">
        <f ca="1" t="shared" si="9"/>
      </c>
      <c r="Z28" s="213">
        <f ca="1" t="shared" si="9"/>
      </c>
      <c r="AA28" s="213">
        <f ca="1" t="shared" si="9"/>
        <v>1</v>
      </c>
      <c r="AB28" s="213">
        <f ca="1" t="shared" si="9"/>
      </c>
      <c r="AC28" s="213">
        <f ca="1" t="shared" si="9"/>
      </c>
      <c r="AD28" s="213">
        <f ca="1" t="shared" si="9"/>
      </c>
      <c r="AE28" s="213">
        <f ca="1" t="shared" si="9"/>
      </c>
      <c r="AF28" s="213">
        <f ca="1" t="shared" si="9"/>
      </c>
      <c r="AG28" s="213">
        <f ca="1" t="shared" si="9"/>
      </c>
    </row>
    <row r="29" spans="1:33" ht="12.75">
      <c r="A29" s="231">
        <v>12</v>
      </c>
      <c r="B29" s="232" t="str">
        <f t="shared" si="10"/>
        <v>    Genere</v>
      </c>
      <c r="C29" s="233" t="str">
        <f t="shared" si="0"/>
        <v>    Genere</v>
      </c>
      <c r="D29" s="232" t="str">
        <f t="shared" si="1"/>
        <v>    Genere</v>
      </c>
      <c r="E29" s="233" t="str">
        <f t="shared" si="2"/>
        <v>    Genere</v>
      </c>
      <c r="F29" s="232" t="str">
        <f t="shared" si="3"/>
        <v>    Genere</v>
      </c>
      <c r="G29" s="233" t="str">
        <f t="shared" si="4"/>
        <v>    Genere</v>
      </c>
      <c r="H29" s="232" t="str">
        <f t="shared" si="5"/>
        <v>    Genere</v>
      </c>
      <c r="I29" s="233" t="str">
        <f t="shared" si="6"/>
        <v>    Genere</v>
      </c>
      <c r="J29" s="232" t="str">
        <f t="shared" si="7"/>
        <v>    Genere</v>
      </c>
      <c r="K29" s="234" t="str">
        <f t="shared" si="8"/>
        <v>    Genere</v>
      </c>
      <c r="W29" s="213">
        <v>12</v>
      </c>
      <c r="X29" s="213">
        <f ca="1" t="shared" si="11"/>
      </c>
      <c r="Y29" s="213">
        <f ca="1" t="shared" si="9"/>
      </c>
      <c r="Z29" s="213">
        <f ca="1" t="shared" si="9"/>
      </c>
      <c r="AA29" s="213">
        <f ca="1" t="shared" si="9"/>
        <v>1</v>
      </c>
      <c r="AB29" s="213">
        <f ca="1" t="shared" si="9"/>
      </c>
      <c r="AC29" s="213">
        <f ca="1" t="shared" si="9"/>
      </c>
      <c r="AD29" s="213">
        <f ca="1" t="shared" si="9"/>
        <v>1</v>
      </c>
      <c r="AE29" s="213">
        <f ca="1" t="shared" si="9"/>
      </c>
      <c r="AF29" s="213">
        <f ca="1" t="shared" si="9"/>
      </c>
      <c r="AG29" s="213">
        <f ca="1" t="shared" si="9"/>
        <v>1</v>
      </c>
    </row>
    <row r="30" spans="1:33" ht="12.75">
      <c r="A30" s="231">
        <v>13</v>
      </c>
      <c r="B30" s="232" t="str">
        <f t="shared" si="10"/>
        <v>    Genere</v>
      </c>
      <c r="C30" s="233" t="str">
        <f t="shared" si="0"/>
        <v>    Genere</v>
      </c>
      <c r="D30" s="232" t="str">
        <f t="shared" si="1"/>
        <v>    Genere</v>
      </c>
      <c r="E30" s="233" t="str">
        <f t="shared" si="2"/>
        <v>    Genere</v>
      </c>
      <c r="F30" s="232" t="str">
        <f t="shared" si="3"/>
        <v>    Genere</v>
      </c>
      <c r="G30" s="233" t="str">
        <f t="shared" si="4"/>
        <v>    Genere</v>
      </c>
      <c r="H30" s="232" t="str">
        <f t="shared" si="5"/>
        <v>    Genere</v>
      </c>
      <c r="I30" s="233" t="str">
        <f t="shared" si="6"/>
        <v>    Genere</v>
      </c>
      <c r="J30" s="232" t="str">
        <f t="shared" si="7"/>
        <v>    Genere</v>
      </c>
      <c r="K30" s="234" t="str">
        <f t="shared" si="8"/>
        <v>    Genere</v>
      </c>
      <c r="W30" s="213">
        <v>13</v>
      </c>
      <c r="X30" s="213">
        <f ca="1" t="shared" si="11"/>
      </c>
      <c r="Y30" s="213">
        <f ca="1" t="shared" si="9"/>
      </c>
      <c r="Z30" s="213">
        <f ca="1" t="shared" si="9"/>
      </c>
      <c r="AA30" s="213">
        <f ca="1" t="shared" si="9"/>
        <v>1</v>
      </c>
      <c r="AB30" s="213">
        <f ca="1" t="shared" si="9"/>
        <v>1</v>
      </c>
      <c r="AC30" s="213">
        <f ca="1" t="shared" si="9"/>
        <v>1</v>
      </c>
      <c r="AD30" s="213">
        <f ca="1" t="shared" si="9"/>
        <v>1</v>
      </c>
      <c r="AE30" s="213">
        <f ca="1" t="shared" si="9"/>
      </c>
      <c r="AF30" s="213">
        <f ca="1" t="shared" si="9"/>
      </c>
      <c r="AG30" s="213">
        <f ca="1" t="shared" si="9"/>
      </c>
    </row>
    <row r="31" spans="1:33" ht="12.75">
      <c r="A31" s="231">
        <v>14</v>
      </c>
      <c r="B31" s="232" t="str">
        <f t="shared" si="10"/>
        <v>    Genere</v>
      </c>
      <c r="C31" s="233" t="str">
        <f t="shared" si="0"/>
        <v>    Genere</v>
      </c>
      <c r="D31" s="232" t="str">
        <f t="shared" si="1"/>
        <v>    Genere</v>
      </c>
      <c r="E31" s="233" t="str">
        <f t="shared" si="2"/>
        <v>    Genere</v>
      </c>
      <c r="F31" s="232" t="str">
        <f t="shared" si="3"/>
        <v>    Genere</v>
      </c>
      <c r="G31" s="233" t="str">
        <f t="shared" si="4"/>
        <v>    Genere</v>
      </c>
      <c r="H31" s="232" t="str">
        <f t="shared" si="5"/>
        <v>    Genere</v>
      </c>
      <c r="I31" s="233" t="str">
        <f t="shared" si="6"/>
        <v>    Genere</v>
      </c>
      <c r="J31" s="232" t="str">
        <f t="shared" si="7"/>
        <v>    Genere</v>
      </c>
      <c r="K31" s="234" t="str">
        <f t="shared" si="8"/>
        <v>    Genere</v>
      </c>
      <c r="W31" s="213">
        <v>14</v>
      </c>
      <c r="X31" s="213">
        <f ca="1" t="shared" si="11"/>
      </c>
      <c r="Y31" s="213">
        <f ca="1" t="shared" si="9"/>
      </c>
      <c r="Z31" s="213">
        <f ca="1" t="shared" si="9"/>
        <v>1</v>
      </c>
      <c r="AA31" s="213">
        <f ca="1" t="shared" si="9"/>
      </c>
      <c r="AB31" s="213">
        <f ca="1" t="shared" si="9"/>
      </c>
      <c r="AC31" s="213">
        <f ca="1" t="shared" si="9"/>
      </c>
      <c r="AD31" s="213">
        <f ca="1" t="shared" si="9"/>
        <v>1</v>
      </c>
      <c r="AE31" s="213">
        <f ca="1" t="shared" si="9"/>
      </c>
      <c r="AF31" s="213">
        <f ca="1" t="shared" si="9"/>
      </c>
      <c r="AG31" s="213">
        <f ca="1" t="shared" si="9"/>
      </c>
    </row>
    <row r="32" spans="1:33" ht="12.75">
      <c r="A32" s="231">
        <v>15</v>
      </c>
      <c r="B32" s="232" t="str">
        <f t="shared" si="10"/>
        <v>    Genere</v>
      </c>
      <c r="C32" s="233" t="str">
        <f t="shared" si="0"/>
        <v>    Genere</v>
      </c>
      <c r="D32" s="232" t="str">
        <f t="shared" si="1"/>
        <v>    Genere</v>
      </c>
      <c r="E32" s="233" t="str">
        <f t="shared" si="2"/>
        <v>    Genere</v>
      </c>
      <c r="F32" s="232" t="str">
        <f t="shared" si="3"/>
        <v>    Genere</v>
      </c>
      <c r="G32" s="233" t="str">
        <f t="shared" si="4"/>
        <v>    Genere</v>
      </c>
      <c r="H32" s="232" t="str">
        <f t="shared" si="5"/>
        <v>    Genere</v>
      </c>
      <c r="I32" s="233" t="str">
        <f t="shared" si="6"/>
        <v>    Genere</v>
      </c>
      <c r="J32" s="232" t="str">
        <f t="shared" si="7"/>
        <v>    Genere</v>
      </c>
      <c r="K32" s="234" t="str">
        <f t="shared" si="8"/>
        <v>    Genere</v>
      </c>
      <c r="W32" s="213">
        <v>15</v>
      </c>
      <c r="X32" s="213">
        <f ca="1" t="shared" si="11"/>
      </c>
      <c r="Y32" s="213">
        <f ca="1" t="shared" si="9"/>
      </c>
      <c r="Z32" s="213">
        <f ca="1" t="shared" si="9"/>
      </c>
      <c r="AA32" s="213">
        <f ca="1" t="shared" si="9"/>
        <v>1</v>
      </c>
      <c r="AB32" s="213">
        <f ca="1" t="shared" si="9"/>
      </c>
      <c r="AC32" s="213">
        <f ca="1" t="shared" si="9"/>
        <v>1</v>
      </c>
      <c r="AD32" s="213">
        <f ca="1" t="shared" si="9"/>
      </c>
      <c r="AE32" s="213">
        <f ca="1" t="shared" si="9"/>
        <v>1</v>
      </c>
      <c r="AF32" s="213">
        <f ca="1" t="shared" si="9"/>
        <v>1</v>
      </c>
      <c r="AG32" s="213">
        <f ca="1" t="shared" si="9"/>
        <v>1</v>
      </c>
    </row>
    <row r="33" spans="1:33" ht="12.75">
      <c r="A33" s="231">
        <v>16</v>
      </c>
      <c r="B33" s="232" t="str">
        <f t="shared" si="10"/>
        <v>    Genere</v>
      </c>
      <c r="C33" s="233" t="str">
        <f t="shared" si="0"/>
        <v>    Genere</v>
      </c>
      <c r="D33" s="232" t="str">
        <f t="shared" si="1"/>
        <v>    Genere</v>
      </c>
      <c r="E33" s="233" t="str">
        <f t="shared" si="2"/>
        <v>    Genere</v>
      </c>
      <c r="F33" s="232" t="str">
        <f t="shared" si="3"/>
        <v>    Genere</v>
      </c>
      <c r="G33" s="233" t="str">
        <f t="shared" si="4"/>
        <v>    Genere</v>
      </c>
      <c r="H33" s="232" t="str">
        <f t="shared" si="5"/>
        <v>    Genere</v>
      </c>
      <c r="I33" s="233" t="str">
        <f t="shared" si="6"/>
        <v>    Genere</v>
      </c>
      <c r="J33" s="232" t="str">
        <f t="shared" si="7"/>
        <v>    Genere</v>
      </c>
      <c r="K33" s="234" t="str">
        <f t="shared" si="8"/>
        <v>    Genere</v>
      </c>
      <c r="W33" s="213">
        <v>16</v>
      </c>
      <c r="X33" s="213">
        <f ca="1" t="shared" si="11"/>
      </c>
      <c r="Y33" s="213">
        <f ca="1" t="shared" si="9"/>
      </c>
      <c r="Z33" s="213">
        <f ca="1" t="shared" si="9"/>
        <v>1</v>
      </c>
      <c r="AA33" s="213">
        <f ca="1" t="shared" si="9"/>
      </c>
      <c r="AB33" s="213">
        <f ca="1" t="shared" si="9"/>
      </c>
      <c r="AC33" s="213">
        <f ca="1" t="shared" si="9"/>
        <v>1</v>
      </c>
      <c r="AD33" s="213">
        <f ca="1" t="shared" si="9"/>
      </c>
      <c r="AE33" s="213">
        <f ca="1" t="shared" si="9"/>
      </c>
      <c r="AF33" s="213">
        <f ca="1" t="shared" si="9"/>
      </c>
      <c r="AG33" s="213">
        <f ca="1" t="shared" si="9"/>
        <v>1</v>
      </c>
    </row>
    <row r="34" spans="1:33" ht="12.75">
      <c r="A34" s="231">
        <v>17</v>
      </c>
      <c r="B34" s="232" t="str">
        <f t="shared" si="10"/>
        <v>    Genere</v>
      </c>
      <c r="C34" s="233" t="str">
        <f t="shared" si="0"/>
        <v>    Genere</v>
      </c>
      <c r="D34" s="232" t="str">
        <f t="shared" si="1"/>
        <v>    Genere</v>
      </c>
      <c r="E34" s="233" t="str">
        <f t="shared" si="2"/>
        <v>    Genere</v>
      </c>
      <c r="F34" s="232" t="str">
        <f t="shared" si="3"/>
        <v>    Genere</v>
      </c>
      <c r="G34" s="233" t="str">
        <f t="shared" si="4"/>
        <v>    Genere</v>
      </c>
      <c r="H34" s="232" t="str">
        <f t="shared" si="5"/>
        <v>    Genere</v>
      </c>
      <c r="I34" s="233" t="str">
        <f t="shared" si="6"/>
        <v>    Genere</v>
      </c>
      <c r="J34" s="232" t="str">
        <f t="shared" si="7"/>
        <v>    Genere</v>
      </c>
      <c r="K34" s="234" t="str">
        <f t="shared" si="8"/>
        <v>    Genere</v>
      </c>
      <c r="W34" s="213">
        <v>17</v>
      </c>
      <c r="X34" s="213">
        <f ca="1" t="shared" si="11"/>
      </c>
      <c r="Y34" s="213">
        <f ca="1" t="shared" si="11"/>
      </c>
      <c r="Z34" s="213">
        <f ca="1" t="shared" si="11"/>
      </c>
      <c r="AA34" s="213">
        <f ca="1" t="shared" si="11"/>
      </c>
      <c r="AB34" s="213">
        <f ca="1" t="shared" si="11"/>
      </c>
      <c r="AC34" s="213">
        <f ca="1" t="shared" si="11"/>
      </c>
      <c r="AD34" s="213">
        <f ca="1" t="shared" si="11"/>
      </c>
      <c r="AE34" s="213">
        <f ca="1" t="shared" si="11"/>
        <v>1</v>
      </c>
      <c r="AF34" s="213">
        <f ca="1" t="shared" si="11"/>
      </c>
      <c r="AG34" s="213">
        <f ca="1" t="shared" si="11"/>
        <v>1</v>
      </c>
    </row>
    <row r="35" spans="1:33" ht="12.75">
      <c r="A35" s="231">
        <v>18</v>
      </c>
      <c r="B35" s="232" t="str">
        <f t="shared" si="10"/>
        <v>    Genere</v>
      </c>
      <c r="C35" s="233" t="str">
        <f t="shared" si="0"/>
        <v>    Genere</v>
      </c>
      <c r="D35" s="232" t="str">
        <f t="shared" si="1"/>
        <v>    Genere</v>
      </c>
      <c r="E35" s="233" t="str">
        <f t="shared" si="2"/>
        <v>    Genere</v>
      </c>
      <c r="F35" s="232" t="str">
        <f t="shared" si="3"/>
        <v>    Genere</v>
      </c>
      <c r="G35" s="233" t="str">
        <f t="shared" si="4"/>
        <v>    Genere</v>
      </c>
      <c r="H35" s="232" t="str">
        <f t="shared" si="5"/>
        <v>    Genere</v>
      </c>
      <c r="I35" s="233" t="str">
        <f t="shared" si="6"/>
        <v>    Genere</v>
      </c>
      <c r="J35" s="232" t="str">
        <f t="shared" si="7"/>
        <v>    Genere</v>
      </c>
      <c r="K35" s="234" t="str">
        <f t="shared" si="8"/>
        <v>    Genere</v>
      </c>
      <c r="W35" s="213">
        <v>18</v>
      </c>
      <c r="X35" s="213">
        <f ca="1" t="shared" si="11"/>
      </c>
      <c r="Y35" s="213">
        <f ca="1" t="shared" si="11"/>
      </c>
      <c r="Z35" s="213">
        <f ca="1" t="shared" si="11"/>
      </c>
      <c r="AA35" s="213">
        <f ca="1" t="shared" si="11"/>
        <v>1</v>
      </c>
      <c r="AB35" s="213">
        <f ca="1" t="shared" si="11"/>
      </c>
      <c r="AC35" s="213">
        <f ca="1" t="shared" si="11"/>
      </c>
      <c r="AD35" s="213">
        <f ca="1" t="shared" si="11"/>
        <v>1</v>
      </c>
      <c r="AE35" s="213">
        <f ca="1" t="shared" si="11"/>
      </c>
      <c r="AF35" s="213">
        <f ca="1" t="shared" si="11"/>
      </c>
      <c r="AG35" s="213">
        <f ca="1" t="shared" si="11"/>
        <v>1</v>
      </c>
    </row>
    <row r="36" spans="1:33" ht="12.75">
      <c r="A36" s="231">
        <v>19</v>
      </c>
      <c r="B36" s="232" t="str">
        <f t="shared" si="10"/>
        <v>    Genere</v>
      </c>
      <c r="C36" s="233" t="str">
        <f t="shared" si="0"/>
        <v>    Genere</v>
      </c>
      <c r="D36" s="232" t="str">
        <f t="shared" si="1"/>
        <v>    Genere</v>
      </c>
      <c r="E36" s="233" t="str">
        <f t="shared" si="2"/>
        <v>    Genere</v>
      </c>
      <c r="F36" s="232" t="str">
        <f t="shared" si="3"/>
        <v>    Genere</v>
      </c>
      <c r="G36" s="233" t="str">
        <f t="shared" si="4"/>
        <v>    Genere</v>
      </c>
      <c r="H36" s="232" t="str">
        <f t="shared" si="5"/>
        <v>    Genere</v>
      </c>
      <c r="I36" s="233" t="str">
        <f t="shared" si="6"/>
        <v>    Genere</v>
      </c>
      <c r="J36" s="232" t="str">
        <f t="shared" si="7"/>
        <v>    Genere</v>
      </c>
      <c r="K36" s="234" t="str">
        <f t="shared" si="8"/>
        <v>    Genere</v>
      </c>
      <c r="W36" s="213">
        <v>19</v>
      </c>
      <c r="X36" s="213">
        <f ca="1" t="shared" si="11"/>
      </c>
      <c r="Y36" s="213">
        <f ca="1" t="shared" si="11"/>
      </c>
      <c r="Z36" s="213">
        <f ca="1" t="shared" si="11"/>
      </c>
      <c r="AA36" s="213">
        <f ca="1" t="shared" si="11"/>
      </c>
      <c r="AB36" s="213">
        <f ca="1" t="shared" si="11"/>
        <v>1</v>
      </c>
      <c r="AC36" s="213">
        <f ca="1" t="shared" si="11"/>
        <v>1</v>
      </c>
      <c r="AD36" s="213">
        <f ca="1" t="shared" si="11"/>
        <v>1</v>
      </c>
      <c r="AE36" s="213">
        <f ca="1" t="shared" si="11"/>
        <v>1</v>
      </c>
      <c r="AF36" s="213">
        <f ca="1" t="shared" si="11"/>
      </c>
      <c r="AG36" s="213">
        <f ca="1" t="shared" si="11"/>
        <v>1</v>
      </c>
    </row>
    <row r="37" spans="1:33" ht="12.75">
      <c r="A37" s="231">
        <v>20</v>
      </c>
      <c r="B37" s="232" t="str">
        <f t="shared" si="10"/>
        <v>    Genere</v>
      </c>
      <c r="C37" s="233" t="str">
        <f t="shared" si="0"/>
        <v>    Genere</v>
      </c>
      <c r="D37" s="232" t="str">
        <f t="shared" si="1"/>
        <v>    Genere</v>
      </c>
      <c r="E37" s="233" t="str">
        <f t="shared" si="2"/>
        <v>    Genere</v>
      </c>
      <c r="F37" s="232" t="str">
        <f t="shared" si="3"/>
        <v>    Genere</v>
      </c>
      <c r="G37" s="233" t="str">
        <f t="shared" si="4"/>
        <v>    Genere</v>
      </c>
      <c r="H37" s="232" t="str">
        <f t="shared" si="5"/>
        <v>    Genere</v>
      </c>
      <c r="I37" s="233" t="str">
        <f t="shared" si="6"/>
        <v>    Genere</v>
      </c>
      <c r="J37" s="232" t="str">
        <f t="shared" si="7"/>
        <v>    Genere</v>
      </c>
      <c r="K37" s="234" t="str">
        <f t="shared" si="8"/>
        <v>    Genere</v>
      </c>
      <c r="W37" s="213">
        <v>20</v>
      </c>
      <c r="X37" s="213">
        <f ca="1" t="shared" si="11"/>
      </c>
      <c r="Y37" s="213">
        <f ca="1" t="shared" si="11"/>
        <v>1</v>
      </c>
      <c r="Z37" s="213">
        <f ca="1" t="shared" si="11"/>
      </c>
      <c r="AA37" s="213">
        <f ca="1" t="shared" si="11"/>
      </c>
      <c r="AB37" s="213">
        <f ca="1" t="shared" si="11"/>
        <v>1</v>
      </c>
      <c r="AC37" s="213">
        <f ca="1" t="shared" si="11"/>
      </c>
      <c r="AD37" s="213">
        <f ca="1" t="shared" si="11"/>
        <v>1</v>
      </c>
      <c r="AE37" s="213">
        <f ca="1" t="shared" si="11"/>
        <v>1</v>
      </c>
      <c r="AF37" s="213">
        <f ca="1" t="shared" si="11"/>
      </c>
      <c r="AG37" s="213">
        <f ca="1" t="shared" si="11"/>
        <v>1</v>
      </c>
    </row>
    <row r="38" spans="1:33" ht="12.75">
      <c r="A38" s="231">
        <v>21</v>
      </c>
      <c r="B38" s="232" t="str">
        <f t="shared" si="10"/>
        <v>    Genere</v>
      </c>
      <c r="C38" s="233" t="str">
        <f t="shared" si="0"/>
        <v>    Genere</v>
      </c>
      <c r="D38" s="232" t="str">
        <f t="shared" si="1"/>
        <v>    Genere</v>
      </c>
      <c r="E38" s="233" t="str">
        <f t="shared" si="2"/>
        <v>    Genere</v>
      </c>
      <c r="F38" s="232" t="str">
        <f t="shared" si="3"/>
        <v>    Genere</v>
      </c>
      <c r="G38" s="233" t="str">
        <f t="shared" si="4"/>
        <v>    Genere</v>
      </c>
      <c r="H38" s="232" t="str">
        <f t="shared" si="5"/>
        <v>    Genere</v>
      </c>
      <c r="I38" s="233" t="str">
        <f t="shared" si="6"/>
        <v>    Genere</v>
      </c>
      <c r="J38" s="232" t="str">
        <f t="shared" si="7"/>
        <v>    Genere</v>
      </c>
      <c r="K38" s="234" t="str">
        <f t="shared" si="8"/>
        <v>    Genere</v>
      </c>
      <c r="W38" s="213">
        <v>21</v>
      </c>
      <c r="X38" s="213">
        <f ca="1" t="shared" si="11"/>
        <v>1</v>
      </c>
      <c r="Y38" s="213">
        <f ca="1" t="shared" si="11"/>
      </c>
      <c r="Z38" s="213">
        <f ca="1" t="shared" si="11"/>
      </c>
      <c r="AA38" s="213">
        <f ca="1" t="shared" si="11"/>
        <v>1</v>
      </c>
      <c r="AB38" s="213">
        <f ca="1" t="shared" si="11"/>
      </c>
      <c r="AC38" s="213">
        <f ca="1" t="shared" si="11"/>
      </c>
      <c r="AD38" s="213">
        <f ca="1" t="shared" si="11"/>
      </c>
      <c r="AE38" s="213">
        <f ca="1" t="shared" si="11"/>
      </c>
      <c r="AF38" s="213">
        <f ca="1" t="shared" si="11"/>
      </c>
      <c r="AG38" s="213">
        <f ca="1" t="shared" si="11"/>
      </c>
    </row>
    <row r="39" spans="1:33" ht="12.75">
      <c r="A39" s="231">
        <v>22</v>
      </c>
      <c r="B39" s="232" t="str">
        <f t="shared" si="10"/>
        <v>    Genere</v>
      </c>
      <c r="C39" s="233" t="str">
        <f t="shared" si="0"/>
        <v>    Genere</v>
      </c>
      <c r="D39" s="232" t="str">
        <f t="shared" si="1"/>
        <v>    Genere</v>
      </c>
      <c r="E39" s="233" t="str">
        <f t="shared" si="2"/>
        <v>    Genere</v>
      </c>
      <c r="F39" s="232" t="str">
        <f t="shared" si="3"/>
        <v>    Genere</v>
      </c>
      <c r="G39" s="233" t="str">
        <f t="shared" si="4"/>
        <v>    Genere</v>
      </c>
      <c r="H39" s="232" t="str">
        <f t="shared" si="5"/>
        <v>    Genere</v>
      </c>
      <c r="I39" s="233" t="str">
        <f t="shared" si="6"/>
        <v>    Genere</v>
      </c>
      <c r="J39" s="232" t="str">
        <f t="shared" si="7"/>
        <v>    Genere</v>
      </c>
      <c r="K39" s="234" t="str">
        <f t="shared" si="8"/>
        <v>    Genere</v>
      </c>
      <c r="W39" s="213">
        <v>22</v>
      </c>
      <c r="X39" s="213">
        <f ca="1" t="shared" si="11"/>
      </c>
      <c r="Y39" s="213">
        <f ca="1" t="shared" si="11"/>
      </c>
      <c r="Z39" s="213">
        <f ca="1" t="shared" si="11"/>
      </c>
      <c r="AA39" s="213">
        <f ca="1" t="shared" si="11"/>
      </c>
      <c r="AB39" s="213">
        <f ca="1" t="shared" si="11"/>
        <v>1</v>
      </c>
      <c r="AC39" s="213">
        <f ca="1" t="shared" si="11"/>
      </c>
      <c r="AD39" s="213">
        <f ca="1" t="shared" si="11"/>
      </c>
      <c r="AE39" s="213">
        <f ca="1" t="shared" si="11"/>
        <v>1</v>
      </c>
      <c r="AF39" s="213">
        <f ca="1" t="shared" si="11"/>
      </c>
      <c r="AG39" s="213">
        <f ca="1" t="shared" si="11"/>
      </c>
    </row>
    <row r="40" spans="1:33" ht="12.75">
      <c r="A40" s="231">
        <v>23</v>
      </c>
      <c r="B40" s="232" t="str">
        <f t="shared" si="10"/>
        <v>    Genere</v>
      </c>
      <c r="C40" s="233" t="str">
        <f t="shared" si="0"/>
        <v>    Genere</v>
      </c>
      <c r="D40" s="232" t="str">
        <f t="shared" si="1"/>
        <v>    Genere</v>
      </c>
      <c r="E40" s="233" t="str">
        <f t="shared" si="2"/>
        <v>    Genere</v>
      </c>
      <c r="F40" s="232" t="str">
        <f t="shared" si="3"/>
        <v>    Genere</v>
      </c>
      <c r="G40" s="233" t="str">
        <f t="shared" si="4"/>
        <v>    Genere</v>
      </c>
      <c r="H40" s="232" t="str">
        <f t="shared" si="5"/>
        <v>    Genere</v>
      </c>
      <c r="I40" s="233" t="str">
        <f t="shared" si="6"/>
        <v>    Genere</v>
      </c>
      <c r="J40" s="232" t="str">
        <f t="shared" si="7"/>
        <v>    Genere</v>
      </c>
      <c r="K40" s="234" t="str">
        <f t="shared" si="8"/>
        <v>    Genere</v>
      </c>
      <c r="W40" s="213">
        <v>23</v>
      </c>
      <c r="X40" s="213">
        <f ca="1" t="shared" si="11"/>
      </c>
      <c r="Y40" s="213">
        <f ca="1" t="shared" si="11"/>
      </c>
      <c r="Z40" s="213">
        <f ca="1" t="shared" si="11"/>
      </c>
      <c r="AA40" s="213">
        <f ca="1" t="shared" si="11"/>
      </c>
      <c r="AB40" s="213">
        <f ca="1" t="shared" si="11"/>
      </c>
      <c r="AC40" s="213">
        <f ca="1" t="shared" si="11"/>
        <v>1</v>
      </c>
      <c r="AD40" s="213">
        <f ca="1" t="shared" si="11"/>
      </c>
      <c r="AE40" s="213">
        <f ca="1" t="shared" si="11"/>
      </c>
      <c r="AF40" s="213">
        <f ca="1" t="shared" si="11"/>
        <v>1</v>
      </c>
      <c r="AG40" s="213">
        <f ca="1" t="shared" si="11"/>
      </c>
    </row>
    <row r="41" spans="1:33" ht="12.75">
      <c r="A41" s="231">
        <v>24</v>
      </c>
      <c r="B41" s="232" t="str">
        <f t="shared" si="10"/>
        <v>    Genere</v>
      </c>
      <c r="C41" s="233" t="str">
        <f t="shared" si="0"/>
        <v>    Genere</v>
      </c>
      <c r="D41" s="232" t="str">
        <f t="shared" si="1"/>
        <v>    Genere</v>
      </c>
      <c r="E41" s="233" t="str">
        <f t="shared" si="2"/>
        <v>    Genere</v>
      </c>
      <c r="F41" s="232" t="str">
        <f t="shared" si="3"/>
        <v>    Genere</v>
      </c>
      <c r="G41" s="233" t="str">
        <f t="shared" si="4"/>
        <v>    Genere</v>
      </c>
      <c r="H41" s="232" t="str">
        <f t="shared" si="5"/>
        <v>    Genere</v>
      </c>
      <c r="I41" s="233" t="str">
        <f t="shared" si="6"/>
        <v>    Genere</v>
      </c>
      <c r="J41" s="232" t="str">
        <f t="shared" si="7"/>
        <v>    Genere</v>
      </c>
      <c r="K41" s="234" t="str">
        <f t="shared" si="8"/>
        <v>    Genere</v>
      </c>
      <c r="W41" s="213">
        <v>24</v>
      </c>
      <c r="X41" s="213">
        <f ca="1" t="shared" si="11"/>
      </c>
      <c r="Y41" s="213">
        <f ca="1" t="shared" si="11"/>
      </c>
      <c r="Z41" s="213">
        <f ca="1" t="shared" si="11"/>
      </c>
      <c r="AA41" s="213">
        <f ca="1" t="shared" si="11"/>
      </c>
      <c r="AB41" s="213">
        <f ca="1" t="shared" si="11"/>
      </c>
      <c r="AC41" s="213">
        <f ca="1" t="shared" si="11"/>
      </c>
      <c r="AD41" s="213">
        <f ca="1" t="shared" si="11"/>
      </c>
      <c r="AE41" s="213">
        <f ca="1" t="shared" si="11"/>
      </c>
      <c r="AF41" s="213">
        <f ca="1" t="shared" si="11"/>
        <v>1</v>
      </c>
      <c r="AG41" s="213">
        <f ca="1" t="shared" si="11"/>
        <v>1</v>
      </c>
    </row>
    <row r="42" spans="1:33" ht="12.75">
      <c r="A42" s="231">
        <v>25</v>
      </c>
      <c r="B42" s="232" t="str">
        <f t="shared" si="10"/>
        <v>    Genere</v>
      </c>
      <c r="C42" s="233" t="str">
        <f t="shared" si="0"/>
        <v>    Genere</v>
      </c>
      <c r="D42" s="232" t="str">
        <f t="shared" si="1"/>
        <v>    Genere</v>
      </c>
      <c r="E42" s="233" t="str">
        <f t="shared" si="2"/>
        <v>    Genere</v>
      </c>
      <c r="F42" s="232" t="str">
        <f t="shared" si="3"/>
        <v>    Genere</v>
      </c>
      <c r="G42" s="233" t="str">
        <f t="shared" si="4"/>
        <v>    Genere</v>
      </c>
      <c r="H42" s="232" t="str">
        <f t="shared" si="5"/>
        <v>    Genere</v>
      </c>
      <c r="I42" s="233" t="str">
        <f t="shared" si="6"/>
        <v>    Genere</v>
      </c>
      <c r="J42" s="232" t="str">
        <f t="shared" si="7"/>
        <v>    Genere</v>
      </c>
      <c r="K42" s="234" t="str">
        <f t="shared" si="8"/>
        <v>    Genere</v>
      </c>
      <c r="W42" s="213">
        <v>25</v>
      </c>
      <c r="X42" s="213">
        <f ca="1" t="shared" si="11"/>
        <v>1</v>
      </c>
      <c r="Y42" s="213">
        <f ca="1" t="shared" si="11"/>
      </c>
      <c r="Z42" s="213">
        <f ca="1" t="shared" si="11"/>
      </c>
      <c r="AA42" s="213">
        <f ca="1" t="shared" si="11"/>
      </c>
      <c r="AB42" s="213">
        <f ca="1" t="shared" si="11"/>
      </c>
      <c r="AC42" s="213">
        <f ca="1" t="shared" si="11"/>
        <v>1</v>
      </c>
      <c r="AD42" s="213">
        <f ca="1" t="shared" si="11"/>
      </c>
      <c r="AE42" s="213">
        <f ca="1" t="shared" si="11"/>
        <v>1</v>
      </c>
      <c r="AF42" s="213">
        <f ca="1" t="shared" si="11"/>
        <v>1</v>
      </c>
      <c r="AG42" s="213">
        <f ca="1" t="shared" si="11"/>
      </c>
    </row>
    <row r="43" spans="1:33" ht="12.75">
      <c r="A43" s="231">
        <v>26</v>
      </c>
      <c r="B43" s="232" t="str">
        <f t="shared" si="10"/>
        <v>    Genere</v>
      </c>
      <c r="C43" s="233" t="str">
        <f t="shared" si="0"/>
        <v>    Genere</v>
      </c>
      <c r="D43" s="232" t="str">
        <f t="shared" si="1"/>
        <v>    Genere</v>
      </c>
      <c r="E43" s="233" t="str">
        <f t="shared" si="2"/>
        <v>    Genere</v>
      </c>
      <c r="F43" s="232" t="str">
        <f t="shared" si="3"/>
        <v>    Genere</v>
      </c>
      <c r="G43" s="233" t="str">
        <f t="shared" si="4"/>
        <v>    Genere</v>
      </c>
      <c r="H43" s="232" t="str">
        <f t="shared" si="5"/>
        <v>    Genere</v>
      </c>
      <c r="I43" s="233" t="str">
        <f t="shared" si="6"/>
        <v>    Genere</v>
      </c>
      <c r="J43" s="232" t="str">
        <f t="shared" si="7"/>
        <v>    Genere</v>
      </c>
      <c r="K43" s="234" t="str">
        <f t="shared" si="8"/>
        <v>    Genere</v>
      </c>
      <c r="W43" s="213">
        <v>26</v>
      </c>
      <c r="X43" s="213">
        <f ca="1" t="shared" si="11"/>
      </c>
      <c r="Y43" s="213">
        <f ca="1" t="shared" si="11"/>
      </c>
      <c r="Z43" s="213">
        <f ca="1" t="shared" si="11"/>
      </c>
      <c r="AA43" s="213">
        <f ca="1" t="shared" si="11"/>
        <v>1</v>
      </c>
      <c r="AB43" s="213">
        <f ca="1" t="shared" si="11"/>
        <v>1</v>
      </c>
      <c r="AC43" s="213">
        <f ca="1" t="shared" si="11"/>
        <v>1</v>
      </c>
      <c r="AD43" s="213">
        <f ca="1" t="shared" si="11"/>
        <v>1</v>
      </c>
      <c r="AE43" s="213">
        <f ca="1" t="shared" si="11"/>
      </c>
      <c r="AF43" s="213">
        <f ca="1" t="shared" si="11"/>
      </c>
      <c r="AG43" s="213">
        <f ca="1" t="shared" si="11"/>
      </c>
    </row>
    <row r="44" spans="1:33" ht="12.75">
      <c r="A44" s="231">
        <v>27</v>
      </c>
      <c r="B44" s="232" t="str">
        <f t="shared" si="10"/>
        <v>    Genere</v>
      </c>
      <c r="C44" s="233" t="str">
        <f t="shared" si="0"/>
        <v>    Genere</v>
      </c>
      <c r="D44" s="232" t="str">
        <f t="shared" si="1"/>
        <v>    Genere</v>
      </c>
      <c r="E44" s="233" t="str">
        <f t="shared" si="2"/>
        <v>    Genere</v>
      </c>
      <c r="F44" s="232" t="str">
        <f t="shared" si="3"/>
        <v>    Genere</v>
      </c>
      <c r="G44" s="233" t="str">
        <f t="shared" si="4"/>
        <v>    Genere</v>
      </c>
      <c r="H44" s="232" t="str">
        <f t="shared" si="5"/>
        <v>    Genere</v>
      </c>
      <c r="I44" s="233" t="str">
        <f t="shared" si="6"/>
        <v>    Genere</v>
      </c>
      <c r="J44" s="232" t="str">
        <f t="shared" si="7"/>
        <v>    Genere</v>
      </c>
      <c r="K44" s="234" t="str">
        <f t="shared" si="8"/>
        <v>    Genere</v>
      </c>
      <c r="W44" s="213">
        <v>27</v>
      </c>
      <c r="X44" s="213">
        <f ca="1" t="shared" si="11"/>
      </c>
      <c r="Y44" s="213">
        <f ca="1" t="shared" si="11"/>
        <v>1</v>
      </c>
      <c r="Z44" s="213">
        <f ca="1" t="shared" si="11"/>
        <v>1</v>
      </c>
      <c r="AA44" s="213">
        <f ca="1" t="shared" si="11"/>
      </c>
      <c r="AB44" s="213">
        <f ca="1" t="shared" si="11"/>
      </c>
      <c r="AC44" s="213">
        <f ca="1" t="shared" si="11"/>
        <v>1</v>
      </c>
      <c r="AD44" s="213">
        <f ca="1" t="shared" si="11"/>
        <v>1</v>
      </c>
      <c r="AE44" s="213">
        <f ca="1" t="shared" si="11"/>
      </c>
      <c r="AF44" s="213">
        <f ca="1" t="shared" si="11"/>
        <v>1</v>
      </c>
      <c r="AG44" s="213">
        <f ca="1" t="shared" si="11"/>
      </c>
    </row>
    <row r="45" spans="1:33" ht="12.75">
      <c r="A45" s="231">
        <v>28</v>
      </c>
      <c r="B45" s="232" t="str">
        <f t="shared" si="10"/>
        <v>    Genere</v>
      </c>
      <c r="C45" s="233" t="str">
        <f t="shared" si="0"/>
        <v>    Genere</v>
      </c>
      <c r="D45" s="232" t="str">
        <f t="shared" si="1"/>
        <v>    Genere</v>
      </c>
      <c r="E45" s="233" t="str">
        <f t="shared" si="2"/>
        <v>    Genere</v>
      </c>
      <c r="F45" s="232" t="str">
        <f t="shared" si="3"/>
        <v>    Genere</v>
      </c>
      <c r="G45" s="233" t="str">
        <f t="shared" si="4"/>
        <v>    Genere</v>
      </c>
      <c r="H45" s="232" t="str">
        <f t="shared" si="5"/>
        <v>    Genere</v>
      </c>
      <c r="I45" s="233" t="str">
        <f t="shared" si="6"/>
        <v>    Genere</v>
      </c>
      <c r="J45" s="232" t="str">
        <f t="shared" si="7"/>
        <v>    Genere</v>
      </c>
      <c r="K45" s="234" t="str">
        <f t="shared" si="8"/>
        <v>    Genere</v>
      </c>
      <c r="W45" s="213">
        <v>28</v>
      </c>
      <c r="X45" s="213">
        <f ca="1" t="shared" si="11"/>
      </c>
      <c r="Y45" s="213">
        <f ca="1" t="shared" si="11"/>
      </c>
      <c r="Z45" s="213">
        <f ca="1" t="shared" si="11"/>
        <v>1</v>
      </c>
      <c r="AA45" s="213">
        <f ca="1" t="shared" si="11"/>
      </c>
      <c r="AB45" s="213">
        <f ca="1" t="shared" si="11"/>
      </c>
      <c r="AC45" s="213">
        <f ca="1" t="shared" si="11"/>
      </c>
      <c r="AD45" s="213">
        <f ca="1" t="shared" si="11"/>
      </c>
      <c r="AE45" s="213">
        <f ca="1" t="shared" si="11"/>
      </c>
      <c r="AF45" s="213">
        <f ca="1" t="shared" si="11"/>
      </c>
      <c r="AG45" s="213">
        <f ca="1" t="shared" si="11"/>
      </c>
    </row>
    <row r="46" spans="1:33" ht="12.75">
      <c r="A46" s="231">
        <v>29</v>
      </c>
      <c r="B46" s="232" t="str">
        <f t="shared" si="10"/>
        <v>    Genere</v>
      </c>
      <c r="C46" s="233" t="str">
        <f t="shared" si="0"/>
        <v>    Genere</v>
      </c>
      <c r="D46" s="232" t="str">
        <f t="shared" si="1"/>
        <v>    Genere</v>
      </c>
      <c r="E46" s="233" t="str">
        <f t="shared" si="2"/>
        <v>    Genere</v>
      </c>
      <c r="F46" s="232" t="str">
        <f t="shared" si="3"/>
        <v>    Genere</v>
      </c>
      <c r="G46" s="233" t="str">
        <f t="shared" si="4"/>
        <v>    Genere</v>
      </c>
      <c r="H46" s="232" t="str">
        <f t="shared" si="5"/>
        <v>    Genere</v>
      </c>
      <c r="I46" s="233" t="str">
        <f t="shared" si="6"/>
        <v>    Genere</v>
      </c>
      <c r="J46" s="232" t="str">
        <f t="shared" si="7"/>
        <v>    Genere</v>
      </c>
      <c r="K46" s="234" t="str">
        <f t="shared" si="8"/>
        <v>    Genere</v>
      </c>
      <c r="W46" s="213">
        <v>29</v>
      </c>
      <c r="X46" s="213">
        <f ca="1" t="shared" si="11"/>
      </c>
      <c r="Y46" s="213">
        <f ca="1" t="shared" si="11"/>
        <v>1</v>
      </c>
      <c r="Z46" s="213">
        <f ca="1" t="shared" si="11"/>
      </c>
      <c r="AA46" s="213">
        <f ca="1" t="shared" si="11"/>
      </c>
      <c r="AB46" s="213">
        <f ca="1" t="shared" si="11"/>
        <v>1</v>
      </c>
      <c r="AC46" s="213">
        <f ca="1" t="shared" si="11"/>
      </c>
      <c r="AD46" s="213">
        <f ca="1" t="shared" si="11"/>
        <v>1</v>
      </c>
      <c r="AE46" s="213">
        <f ca="1" t="shared" si="11"/>
      </c>
      <c r="AF46" s="213">
        <f ca="1" t="shared" si="11"/>
      </c>
      <c r="AG46" s="213">
        <f ca="1" t="shared" si="11"/>
        <v>1</v>
      </c>
    </row>
    <row r="47" spans="1:33" ht="12.75">
      <c r="A47" s="231">
        <v>30</v>
      </c>
      <c r="B47" s="232" t="str">
        <f t="shared" si="10"/>
        <v>    Genere</v>
      </c>
      <c r="C47" s="233" t="str">
        <f t="shared" si="0"/>
        <v>    Genere</v>
      </c>
      <c r="D47" s="232" t="str">
        <f t="shared" si="1"/>
        <v>    Genere</v>
      </c>
      <c r="E47" s="233" t="str">
        <f t="shared" si="2"/>
        <v>    Genere</v>
      </c>
      <c r="F47" s="232" t="str">
        <f t="shared" si="3"/>
        <v>    Genere</v>
      </c>
      <c r="G47" s="233" t="str">
        <f t="shared" si="4"/>
        <v>    Genere</v>
      </c>
      <c r="H47" s="232" t="str">
        <f t="shared" si="5"/>
        <v>    Genere</v>
      </c>
      <c r="I47" s="233" t="str">
        <f t="shared" si="6"/>
        <v>    Genere</v>
      </c>
      <c r="J47" s="232" t="str">
        <f t="shared" si="7"/>
        <v>    Genere</v>
      </c>
      <c r="K47" s="234" t="str">
        <f t="shared" si="8"/>
        <v>    Genere</v>
      </c>
      <c r="W47" s="213">
        <v>30</v>
      </c>
      <c r="X47" s="213">
        <f ca="1" t="shared" si="11"/>
      </c>
      <c r="Y47" s="213">
        <f ca="1" t="shared" si="11"/>
      </c>
      <c r="Z47" s="213">
        <f ca="1" t="shared" si="11"/>
        <v>1</v>
      </c>
      <c r="AA47" s="213">
        <f ca="1" t="shared" si="11"/>
      </c>
      <c r="AB47" s="213">
        <f ca="1" t="shared" si="11"/>
        <v>1</v>
      </c>
      <c r="AC47" s="213">
        <f ca="1" t="shared" si="11"/>
      </c>
      <c r="AD47" s="213">
        <f ca="1" t="shared" si="11"/>
      </c>
      <c r="AE47" s="213">
        <f ca="1" t="shared" si="11"/>
      </c>
      <c r="AF47" s="213">
        <f ca="1" t="shared" si="11"/>
      </c>
      <c r="AG47" s="213">
        <f ca="1" t="shared" si="11"/>
      </c>
    </row>
    <row r="48" spans="1:33" ht="12.75">
      <c r="A48" s="231">
        <v>31</v>
      </c>
      <c r="B48" s="232" t="str">
        <f t="shared" si="10"/>
        <v>    Genere</v>
      </c>
      <c r="C48" s="233" t="str">
        <f t="shared" si="0"/>
        <v>    Genere</v>
      </c>
      <c r="D48" s="232" t="str">
        <f t="shared" si="1"/>
        <v>    Genere</v>
      </c>
      <c r="E48" s="233" t="str">
        <f t="shared" si="2"/>
        <v>    Genere</v>
      </c>
      <c r="F48" s="232" t="str">
        <f t="shared" si="3"/>
        <v>    Genere</v>
      </c>
      <c r="G48" s="233" t="str">
        <f t="shared" si="4"/>
        <v>    Genere</v>
      </c>
      <c r="H48" s="232" t="str">
        <f t="shared" si="5"/>
        <v>    Genere</v>
      </c>
      <c r="I48" s="233" t="str">
        <f t="shared" si="6"/>
        <v>    Genere</v>
      </c>
      <c r="J48" s="232" t="str">
        <f t="shared" si="7"/>
        <v>    Genere</v>
      </c>
      <c r="K48" s="234" t="str">
        <f t="shared" si="8"/>
        <v>    Genere</v>
      </c>
      <c r="W48" s="213">
        <v>31</v>
      </c>
      <c r="X48" s="213">
        <f ca="1" t="shared" si="11"/>
      </c>
      <c r="Y48" s="213">
        <f ca="1" t="shared" si="11"/>
        <v>1</v>
      </c>
      <c r="Z48" s="213">
        <f ca="1" t="shared" si="11"/>
      </c>
      <c r="AA48" s="213">
        <f ca="1" t="shared" si="11"/>
      </c>
      <c r="AB48" s="213">
        <f ca="1" t="shared" si="11"/>
      </c>
      <c r="AC48" s="213">
        <f ca="1" t="shared" si="11"/>
        <v>1</v>
      </c>
      <c r="AD48" s="213">
        <f ca="1" t="shared" si="11"/>
        <v>1</v>
      </c>
      <c r="AE48" s="213">
        <f ca="1" t="shared" si="11"/>
      </c>
      <c r="AF48" s="213">
        <f ca="1" t="shared" si="11"/>
        <v>1</v>
      </c>
      <c r="AG48" s="213">
        <f ca="1" t="shared" si="11"/>
      </c>
    </row>
    <row r="49" spans="1:33" ht="12.75">
      <c r="A49" s="231">
        <v>32</v>
      </c>
      <c r="B49" s="232" t="str">
        <f t="shared" si="10"/>
        <v>    Genere</v>
      </c>
      <c r="C49" s="233" t="str">
        <f t="shared" si="0"/>
        <v>    Genere</v>
      </c>
      <c r="D49" s="232" t="str">
        <f t="shared" si="1"/>
        <v>    Genere</v>
      </c>
      <c r="E49" s="233" t="str">
        <f t="shared" si="2"/>
        <v>    Genere</v>
      </c>
      <c r="F49" s="232" t="str">
        <f t="shared" si="3"/>
        <v>    Genere</v>
      </c>
      <c r="G49" s="233" t="str">
        <f t="shared" si="4"/>
        <v>    Genere</v>
      </c>
      <c r="H49" s="232" t="str">
        <f t="shared" si="5"/>
        <v>    Genere</v>
      </c>
      <c r="I49" s="233" t="str">
        <f t="shared" si="6"/>
        <v>    Genere</v>
      </c>
      <c r="J49" s="232" t="str">
        <f t="shared" si="7"/>
        <v>    Genere</v>
      </c>
      <c r="K49" s="234" t="str">
        <f t="shared" si="8"/>
        <v>    Genere</v>
      </c>
      <c r="W49" s="213">
        <v>32</v>
      </c>
      <c r="X49" s="213">
        <f ca="1" t="shared" si="11"/>
        <v>1</v>
      </c>
      <c r="Y49" s="213">
        <f ca="1" t="shared" si="11"/>
      </c>
      <c r="Z49" s="213">
        <f ca="1" t="shared" si="11"/>
        <v>1</v>
      </c>
      <c r="AA49" s="213">
        <f ca="1" t="shared" si="11"/>
        <v>1</v>
      </c>
      <c r="AB49" s="213">
        <f ca="1" t="shared" si="11"/>
      </c>
      <c r="AC49" s="213">
        <f ca="1" t="shared" si="11"/>
      </c>
      <c r="AD49" s="213">
        <f ca="1" t="shared" si="11"/>
      </c>
      <c r="AE49" s="213">
        <f ca="1" t="shared" si="11"/>
        <v>1</v>
      </c>
      <c r="AF49" s="213">
        <f ca="1" t="shared" si="11"/>
      </c>
      <c r="AG49" s="213">
        <f ca="1" t="shared" si="11"/>
      </c>
    </row>
    <row r="50" spans="1:33" ht="12.75">
      <c r="A50" s="231">
        <v>33</v>
      </c>
      <c r="B50" s="232" t="str">
        <f t="shared" si="10"/>
        <v>    Genere</v>
      </c>
      <c r="C50" s="233" t="str">
        <f t="shared" si="0"/>
        <v>    Genere</v>
      </c>
      <c r="D50" s="232" t="str">
        <f t="shared" si="1"/>
        <v>    Genere</v>
      </c>
      <c r="E50" s="233" t="str">
        <f t="shared" si="2"/>
        <v>    Genere</v>
      </c>
      <c r="F50" s="232" t="str">
        <f t="shared" si="3"/>
        <v>    Genere</v>
      </c>
      <c r="G50" s="233" t="str">
        <f t="shared" si="4"/>
        <v>    Genere</v>
      </c>
      <c r="H50" s="232" t="str">
        <f t="shared" si="5"/>
        <v>    Genere</v>
      </c>
      <c r="I50" s="233" t="str">
        <f t="shared" si="6"/>
        <v>    Genere</v>
      </c>
      <c r="J50" s="232" t="str">
        <f t="shared" si="7"/>
        <v>    Genere</v>
      </c>
      <c r="K50" s="234" t="str">
        <f t="shared" si="8"/>
        <v>    Genere</v>
      </c>
      <c r="W50" s="213">
        <v>33</v>
      </c>
      <c r="X50" s="213">
        <f ca="1" t="shared" si="11"/>
      </c>
      <c r="Y50" s="213">
        <f ca="1" t="shared" si="11"/>
      </c>
      <c r="Z50" s="213">
        <f ca="1" t="shared" si="11"/>
      </c>
      <c r="AA50" s="213">
        <f ca="1" t="shared" si="11"/>
        <v>1</v>
      </c>
      <c r="AB50" s="213">
        <f ca="1" t="shared" si="11"/>
      </c>
      <c r="AC50" s="213">
        <f ca="1" t="shared" si="11"/>
        <v>1</v>
      </c>
      <c r="AD50" s="213">
        <f ca="1" t="shared" si="11"/>
      </c>
      <c r="AE50" s="213">
        <f ca="1" t="shared" si="11"/>
      </c>
      <c r="AF50" s="213">
        <f ca="1" t="shared" si="11"/>
      </c>
      <c r="AG50" s="213">
        <f ca="1" t="shared" si="11"/>
      </c>
    </row>
    <row r="51" spans="1:33" ht="12.75">
      <c r="A51" s="231">
        <v>34</v>
      </c>
      <c r="B51" s="232" t="str">
        <f t="shared" si="10"/>
        <v>    Genere</v>
      </c>
      <c r="C51" s="233" t="str">
        <f t="shared" si="0"/>
        <v>    Genere</v>
      </c>
      <c r="D51" s="232" t="str">
        <f t="shared" si="1"/>
        <v>    Genere</v>
      </c>
      <c r="E51" s="233" t="str">
        <f t="shared" si="2"/>
        <v>    Genere</v>
      </c>
      <c r="F51" s="232" t="str">
        <f t="shared" si="3"/>
        <v>    Genere</v>
      </c>
      <c r="G51" s="233" t="str">
        <f t="shared" si="4"/>
        <v>    Genere</v>
      </c>
      <c r="H51" s="232" t="str">
        <f t="shared" si="5"/>
        <v>    Genere</v>
      </c>
      <c r="I51" s="233" t="str">
        <f t="shared" si="6"/>
        <v>    Genere</v>
      </c>
      <c r="J51" s="232" t="str">
        <f t="shared" si="7"/>
        <v>    Genere</v>
      </c>
      <c r="K51" s="234" t="str">
        <f t="shared" si="8"/>
        <v>    Genere</v>
      </c>
      <c r="W51" s="213">
        <v>34</v>
      </c>
      <c r="X51" s="213">
        <f aca="true" ca="1" t="shared" si="12" ref="X51:AG76">IF(RAND()&lt;=$E$12,1,"")</f>
        <v>1</v>
      </c>
      <c r="Y51" s="213">
        <f ca="1" t="shared" si="12"/>
        <v>1</v>
      </c>
      <c r="Z51" s="213">
        <f ca="1" t="shared" si="12"/>
        <v>1</v>
      </c>
      <c r="AA51" s="213">
        <f ca="1" t="shared" si="12"/>
      </c>
      <c r="AB51" s="213">
        <f ca="1" t="shared" si="12"/>
        <v>1</v>
      </c>
      <c r="AC51" s="213">
        <f ca="1" t="shared" si="12"/>
      </c>
      <c r="AD51" s="213">
        <f ca="1" t="shared" si="12"/>
      </c>
      <c r="AE51" s="213">
        <f ca="1" t="shared" si="12"/>
      </c>
      <c r="AF51" s="213">
        <f ca="1" t="shared" si="12"/>
        <v>1</v>
      </c>
      <c r="AG51" s="213">
        <f ca="1" t="shared" si="12"/>
      </c>
    </row>
    <row r="52" spans="1:33" ht="12.75">
      <c r="A52" s="231">
        <v>35</v>
      </c>
      <c r="B52" s="232" t="str">
        <f t="shared" si="10"/>
        <v>    Genere</v>
      </c>
      <c r="C52" s="233" t="str">
        <f t="shared" si="0"/>
        <v>    Genere</v>
      </c>
      <c r="D52" s="232" t="str">
        <f t="shared" si="1"/>
        <v>    Genere</v>
      </c>
      <c r="E52" s="233" t="str">
        <f t="shared" si="2"/>
        <v>    Genere</v>
      </c>
      <c r="F52" s="232" t="str">
        <f t="shared" si="3"/>
        <v>    Genere</v>
      </c>
      <c r="G52" s="233" t="str">
        <f t="shared" si="4"/>
        <v>    Genere</v>
      </c>
      <c r="H52" s="232" t="str">
        <f t="shared" si="5"/>
        <v>    Genere</v>
      </c>
      <c r="I52" s="233" t="str">
        <f t="shared" si="6"/>
        <v>    Genere</v>
      </c>
      <c r="J52" s="232" t="str">
        <f t="shared" si="7"/>
        <v>    Genere</v>
      </c>
      <c r="K52" s="234" t="str">
        <f t="shared" si="8"/>
        <v>    Genere</v>
      </c>
      <c r="W52" s="213">
        <v>35</v>
      </c>
      <c r="X52" s="213">
        <f ca="1" t="shared" si="12"/>
      </c>
      <c r="Y52" s="213">
        <f ca="1" t="shared" si="12"/>
      </c>
      <c r="Z52" s="213">
        <f ca="1" t="shared" si="12"/>
      </c>
      <c r="AA52" s="213">
        <f ca="1" t="shared" si="12"/>
      </c>
      <c r="AB52" s="213">
        <f ca="1" t="shared" si="12"/>
        <v>1</v>
      </c>
      <c r="AC52" s="213">
        <f ca="1" t="shared" si="12"/>
        <v>1</v>
      </c>
      <c r="AD52" s="213">
        <f ca="1" t="shared" si="12"/>
      </c>
      <c r="AE52" s="213">
        <f ca="1" t="shared" si="12"/>
      </c>
      <c r="AF52" s="213">
        <f ca="1" t="shared" si="12"/>
      </c>
      <c r="AG52" s="213">
        <f ca="1" t="shared" si="12"/>
      </c>
    </row>
    <row r="53" spans="1:33" ht="12.75">
      <c r="A53" s="231">
        <v>36</v>
      </c>
      <c r="B53" s="232" t="str">
        <f t="shared" si="10"/>
        <v>    Genere</v>
      </c>
      <c r="C53" s="233" t="str">
        <f t="shared" si="0"/>
        <v>    Genere</v>
      </c>
      <c r="D53" s="232" t="str">
        <f t="shared" si="1"/>
        <v>    Genere</v>
      </c>
      <c r="E53" s="233" t="str">
        <f t="shared" si="2"/>
        <v>    Genere</v>
      </c>
      <c r="F53" s="232" t="str">
        <f t="shared" si="3"/>
        <v>    Genere</v>
      </c>
      <c r="G53" s="233" t="str">
        <f t="shared" si="4"/>
        <v>    Genere</v>
      </c>
      <c r="H53" s="232" t="str">
        <f t="shared" si="5"/>
        <v>    Genere</v>
      </c>
      <c r="I53" s="233" t="str">
        <f t="shared" si="6"/>
        <v>    Genere</v>
      </c>
      <c r="J53" s="232" t="str">
        <f t="shared" si="7"/>
        <v>    Genere</v>
      </c>
      <c r="K53" s="234" t="str">
        <f t="shared" si="8"/>
        <v>    Genere</v>
      </c>
      <c r="W53" s="213">
        <v>36</v>
      </c>
      <c r="X53" s="213">
        <f ca="1" t="shared" si="12"/>
      </c>
      <c r="Y53" s="213">
        <f ca="1" t="shared" si="12"/>
      </c>
      <c r="Z53" s="213">
        <f ca="1" t="shared" si="12"/>
      </c>
      <c r="AA53" s="213">
        <f ca="1" t="shared" si="12"/>
        <v>1</v>
      </c>
      <c r="AB53" s="213">
        <f ca="1" t="shared" si="12"/>
        <v>1</v>
      </c>
      <c r="AC53" s="213">
        <f ca="1" t="shared" si="12"/>
      </c>
      <c r="AD53" s="213">
        <f ca="1" t="shared" si="12"/>
      </c>
      <c r="AE53" s="213">
        <f ca="1" t="shared" si="12"/>
      </c>
      <c r="AF53" s="213">
        <f ca="1" t="shared" si="12"/>
        <v>1</v>
      </c>
      <c r="AG53" s="213">
        <f ca="1" t="shared" si="12"/>
      </c>
    </row>
    <row r="54" spans="1:33" ht="12.75">
      <c r="A54" s="231">
        <v>37</v>
      </c>
      <c r="B54" s="232" t="str">
        <f t="shared" si="10"/>
        <v>    Genere</v>
      </c>
      <c r="C54" s="233" t="str">
        <f t="shared" si="0"/>
        <v>    Genere</v>
      </c>
      <c r="D54" s="232" t="str">
        <f t="shared" si="1"/>
        <v>    Genere</v>
      </c>
      <c r="E54" s="233" t="str">
        <f t="shared" si="2"/>
        <v>    Genere</v>
      </c>
      <c r="F54" s="232" t="str">
        <f t="shared" si="3"/>
        <v>    Genere</v>
      </c>
      <c r="G54" s="233" t="str">
        <f t="shared" si="4"/>
        <v>    Genere</v>
      </c>
      <c r="H54" s="232" t="str">
        <f t="shared" si="5"/>
        <v>    Genere</v>
      </c>
      <c r="I54" s="233" t="str">
        <f t="shared" si="6"/>
        <v>    Genere</v>
      </c>
      <c r="J54" s="232" t="str">
        <f t="shared" si="7"/>
        <v>    Genere</v>
      </c>
      <c r="K54" s="234" t="str">
        <f t="shared" si="8"/>
        <v>    Genere</v>
      </c>
      <c r="W54" s="213">
        <v>37</v>
      </c>
      <c r="X54" s="213">
        <f ca="1" t="shared" si="12"/>
        <v>1</v>
      </c>
      <c r="Y54" s="213">
        <f ca="1" t="shared" si="12"/>
      </c>
      <c r="Z54" s="213">
        <f ca="1" t="shared" si="12"/>
      </c>
      <c r="AA54" s="213">
        <f ca="1" t="shared" si="12"/>
        <v>1</v>
      </c>
      <c r="AB54" s="213">
        <f ca="1" t="shared" si="12"/>
        <v>1</v>
      </c>
      <c r="AC54" s="213">
        <f ca="1" t="shared" si="12"/>
        <v>1</v>
      </c>
      <c r="AD54" s="213">
        <f ca="1" t="shared" si="12"/>
      </c>
      <c r="AE54" s="213">
        <f ca="1" t="shared" si="12"/>
        <v>1</v>
      </c>
      <c r="AF54" s="213">
        <f ca="1" t="shared" si="12"/>
        <v>1</v>
      </c>
      <c r="AG54" s="213">
        <f ca="1" t="shared" si="12"/>
      </c>
    </row>
    <row r="55" spans="1:33" ht="12.75">
      <c r="A55" s="231">
        <v>38</v>
      </c>
      <c r="B55" s="232" t="str">
        <f t="shared" si="10"/>
        <v>    Genere</v>
      </c>
      <c r="C55" s="233" t="str">
        <f t="shared" si="0"/>
        <v>    Genere</v>
      </c>
      <c r="D55" s="232" t="str">
        <f t="shared" si="1"/>
        <v>    Genere</v>
      </c>
      <c r="E55" s="233" t="str">
        <f t="shared" si="2"/>
        <v>    Genere</v>
      </c>
      <c r="F55" s="232" t="str">
        <f t="shared" si="3"/>
        <v>    Genere</v>
      </c>
      <c r="G55" s="233" t="str">
        <f t="shared" si="4"/>
        <v>    Genere</v>
      </c>
      <c r="H55" s="232" t="str">
        <f t="shared" si="5"/>
        <v>    Genere</v>
      </c>
      <c r="I55" s="233" t="str">
        <f t="shared" si="6"/>
        <v>    Genere</v>
      </c>
      <c r="J55" s="232" t="str">
        <f t="shared" si="7"/>
        <v>    Genere</v>
      </c>
      <c r="K55" s="234" t="str">
        <f t="shared" si="8"/>
        <v>    Genere</v>
      </c>
      <c r="W55" s="213">
        <v>38</v>
      </c>
      <c r="X55" s="213">
        <f ca="1" t="shared" si="12"/>
        <v>1</v>
      </c>
      <c r="Y55" s="213">
        <f ca="1" t="shared" si="12"/>
      </c>
      <c r="Z55" s="213">
        <f ca="1" t="shared" si="12"/>
      </c>
      <c r="AA55" s="213">
        <f ca="1" t="shared" si="12"/>
        <v>1</v>
      </c>
      <c r="AB55" s="213">
        <f ca="1" t="shared" si="12"/>
      </c>
      <c r="AC55" s="213">
        <f ca="1" t="shared" si="12"/>
      </c>
      <c r="AD55" s="213">
        <f ca="1" t="shared" si="12"/>
      </c>
      <c r="AE55" s="213">
        <f ca="1" t="shared" si="12"/>
      </c>
      <c r="AF55" s="213">
        <f ca="1" t="shared" si="12"/>
        <v>1</v>
      </c>
      <c r="AG55" s="213">
        <f ca="1" t="shared" si="12"/>
      </c>
    </row>
    <row r="56" spans="1:33" ht="12.75">
      <c r="A56" s="231">
        <v>39</v>
      </c>
      <c r="B56" s="232" t="str">
        <f t="shared" si="10"/>
        <v>    Genere</v>
      </c>
      <c r="C56" s="233" t="str">
        <f t="shared" si="0"/>
        <v>    Genere</v>
      </c>
      <c r="D56" s="232" t="str">
        <f t="shared" si="1"/>
        <v>    Genere</v>
      </c>
      <c r="E56" s="233" t="str">
        <f t="shared" si="2"/>
        <v>    Genere</v>
      </c>
      <c r="F56" s="232" t="str">
        <f t="shared" si="3"/>
        <v>    Genere</v>
      </c>
      <c r="G56" s="233" t="str">
        <f t="shared" si="4"/>
        <v>    Genere</v>
      </c>
      <c r="H56" s="232" t="str">
        <f t="shared" si="5"/>
        <v>    Genere</v>
      </c>
      <c r="I56" s="233" t="str">
        <f t="shared" si="6"/>
        <v>    Genere</v>
      </c>
      <c r="J56" s="232" t="str">
        <f t="shared" si="7"/>
        <v>    Genere</v>
      </c>
      <c r="K56" s="234" t="str">
        <f t="shared" si="8"/>
        <v>    Genere</v>
      </c>
      <c r="W56" s="213">
        <v>39</v>
      </c>
      <c r="X56" s="213">
        <f ca="1" t="shared" si="12"/>
      </c>
      <c r="Y56" s="213">
        <f ca="1" t="shared" si="12"/>
      </c>
      <c r="Z56" s="213">
        <f ca="1" t="shared" si="12"/>
      </c>
      <c r="AA56" s="213">
        <f ca="1" t="shared" si="12"/>
      </c>
      <c r="AB56" s="213">
        <f ca="1" t="shared" si="12"/>
      </c>
      <c r="AC56" s="213">
        <f ca="1" t="shared" si="12"/>
        <v>1</v>
      </c>
      <c r="AD56" s="213">
        <f ca="1" t="shared" si="12"/>
      </c>
      <c r="AE56" s="213">
        <f ca="1" t="shared" si="12"/>
      </c>
      <c r="AF56" s="213">
        <f ca="1" t="shared" si="12"/>
        <v>1</v>
      </c>
      <c r="AG56" s="213">
        <f ca="1" t="shared" si="12"/>
      </c>
    </row>
    <row r="57" spans="1:33" ht="12.75">
      <c r="A57" s="231">
        <v>40</v>
      </c>
      <c r="B57" s="232" t="str">
        <f t="shared" si="10"/>
        <v>    Genere</v>
      </c>
      <c r="C57" s="233" t="str">
        <f t="shared" si="0"/>
        <v>    Genere</v>
      </c>
      <c r="D57" s="232" t="str">
        <f t="shared" si="1"/>
        <v>    Genere</v>
      </c>
      <c r="E57" s="233" t="str">
        <f t="shared" si="2"/>
        <v>    Genere</v>
      </c>
      <c r="F57" s="232" t="str">
        <f t="shared" si="3"/>
        <v>    Genere</v>
      </c>
      <c r="G57" s="233" t="str">
        <f t="shared" si="4"/>
        <v>    Genere</v>
      </c>
      <c r="H57" s="232" t="str">
        <f t="shared" si="5"/>
        <v>    Genere</v>
      </c>
      <c r="I57" s="233" t="str">
        <f t="shared" si="6"/>
        <v>    Genere</v>
      </c>
      <c r="J57" s="232" t="str">
        <f t="shared" si="7"/>
        <v>    Genere</v>
      </c>
      <c r="K57" s="234" t="str">
        <f t="shared" si="8"/>
        <v>    Genere</v>
      </c>
      <c r="W57" s="213">
        <v>40</v>
      </c>
      <c r="X57" s="213">
        <f ca="1" t="shared" si="12"/>
        <v>1</v>
      </c>
      <c r="Y57" s="213">
        <f ca="1" t="shared" si="12"/>
      </c>
      <c r="Z57" s="213">
        <f ca="1" t="shared" si="12"/>
      </c>
      <c r="AA57" s="213">
        <f ca="1" t="shared" si="12"/>
      </c>
      <c r="AB57" s="213">
        <f ca="1" t="shared" si="12"/>
        <v>1</v>
      </c>
      <c r="AC57" s="213">
        <f ca="1" t="shared" si="12"/>
      </c>
      <c r="AD57" s="213">
        <f ca="1" t="shared" si="12"/>
      </c>
      <c r="AE57" s="213">
        <f ca="1" t="shared" si="12"/>
      </c>
      <c r="AF57" s="213">
        <f ca="1" t="shared" si="12"/>
      </c>
      <c r="AG57" s="213">
        <f ca="1" t="shared" si="12"/>
        <v>1</v>
      </c>
    </row>
    <row r="58" spans="1:33" ht="12.75">
      <c r="A58" s="231">
        <v>41</v>
      </c>
      <c r="B58" s="232" t="str">
        <f t="shared" si="10"/>
        <v>    Genere</v>
      </c>
      <c r="C58" s="233" t="str">
        <f t="shared" si="0"/>
        <v>    Genere</v>
      </c>
      <c r="D58" s="232" t="str">
        <f t="shared" si="1"/>
        <v>    Genere</v>
      </c>
      <c r="E58" s="233" t="str">
        <f t="shared" si="2"/>
        <v>    Genere</v>
      </c>
      <c r="F58" s="232" t="str">
        <f t="shared" si="3"/>
        <v>    Genere</v>
      </c>
      <c r="G58" s="233" t="str">
        <f t="shared" si="4"/>
        <v>    Genere</v>
      </c>
      <c r="H58" s="232" t="str">
        <f t="shared" si="5"/>
        <v>    Genere</v>
      </c>
      <c r="I58" s="233" t="str">
        <f t="shared" si="6"/>
        <v>    Genere</v>
      </c>
      <c r="J58" s="232" t="str">
        <f t="shared" si="7"/>
        <v>    Genere</v>
      </c>
      <c r="K58" s="234" t="str">
        <f t="shared" si="8"/>
        <v>    Genere</v>
      </c>
      <c r="W58" s="213">
        <v>41</v>
      </c>
      <c r="X58" s="213">
        <f ca="1" t="shared" si="12"/>
      </c>
      <c r="Y58" s="213">
        <f ca="1" t="shared" si="12"/>
      </c>
      <c r="Z58" s="213">
        <f ca="1" t="shared" si="12"/>
        <v>1</v>
      </c>
      <c r="AA58" s="213">
        <f ca="1" t="shared" si="12"/>
      </c>
      <c r="AB58" s="213">
        <f ca="1" t="shared" si="12"/>
      </c>
      <c r="AC58" s="213">
        <f ca="1" t="shared" si="12"/>
      </c>
      <c r="AD58" s="213">
        <f ca="1" t="shared" si="12"/>
      </c>
      <c r="AE58" s="213">
        <f ca="1" t="shared" si="12"/>
        <v>1</v>
      </c>
      <c r="AF58" s="213">
        <f ca="1" t="shared" si="12"/>
      </c>
      <c r="AG58" s="213">
        <f ca="1" t="shared" si="12"/>
        <v>1</v>
      </c>
    </row>
    <row r="59" spans="1:33" ht="12.75">
      <c r="A59" s="231">
        <v>42</v>
      </c>
      <c r="B59" s="232" t="str">
        <f t="shared" si="10"/>
        <v>    Genere</v>
      </c>
      <c r="C59" s="233" t="str">
        <f t="shared" si="0"/>
        <v>    Genere</v>
      </c>
      <c r="D59" s="232" t="str">
        <f t="shared" si="1"/>
        <v>    Genere</v>
      </c>
      <c r="E59" s="233" t="str">
        <f t="shared" si="2"/>
        <v>    Genere</v>
      </c>
      <c r="F59" s="232" t="str">
        <f t="shared" si="3"/>
        <v>    Genere</v>
      </c>
      <c r="G59" s="233" t="str">
        <f t="shared" si="4"/>
        <v>    Genere</v>
      </c>
      <c r="H59" s="232" t="str">
        <f t="shared" si="5"/>
        <v>    Genere</v>
      </c>
      <c r="I59" s="233" t="str">
        <f t="shared" si="6"/>
        <v>    Genere</v>
      </c>
      <c r="J59" s="232" t="str">
        <f t="shared" si="7"/>
        <v>    Genere</v>
      </c>
      <c r="K59" s="234" t="str">
        <f t="shared" si="8"/>
        <v>    Genere</v>
      </c>
      <c r="W59" s="213">
        <v>42</v>
      </c>
      <c r="X59" s="213">
        <f ca="1" t="shared" si="12"/>
      </c>
      <c r="Y59" s="213">
        <f ca="1" t="shared" si="12"/>
      </c>
      <c r="Z59" s="213">
        <f ca="1" t="shared" si="12"/>
        <v>1</v>
      </c>
      <c r="AA59" s="213">
        <f ca="1" t="shared" si="12"/>
      </c>
      <c r="AB59" s="213">
        <f ca="1" t="shared" si="12"/>
      </c>
      <c r="AC59" s="213">
        <f ca="1" t="shared" si="12"/>
      </c>
      <c r="AD59" s="213">
        <f ca="1" t="shared" si="12"/>
      </c>
      <c r="AE59" s="213">
        <f ca="1" t="shared" si="12"/>
      </c>
      <c r="AF59" s="213">
        <f ca="1" t="shared" si="12"/>
        <v>1</v>
      </c>
      <c r="AG59" s="213">
        <f ca="1" t="shared" si="12"/>
        <v>1</v>
      </c>
    </row>
    <row r="60" spans="1:33" ht="12.75">
      <c r="A60" s="231">
        <v>43</v>
      </c>
      <c r="B60" s="232" t="str">
        <f t="shared" si="10"/>
        <v>    Genere</v>
      </c>
      <c r="C60" s="233" t="str">
        <f t="shared" si="0"/>
        <v>    Genere</v>
      </c>
      <c r="D60" s="232" t="str">
        <f t="shared" si="1"/>
        <v>    Genere</v>
      </c>
      <c r="E60" s="233" t="str">
        <f t="shared" si="2"/>
        <v>    Genere</v>
      </c>
      <c r="F60" s="232" t="str">
        <f t="shared" si="3"/>
        <v>    Genere</v>
      </c>
      <c r="G60" s="233" t="str">
        <f t="shared" si="4"/>
        <v>    Genere</v>
      </c>
      <c r="H60" s="232" t="str">
        <f t="shared" si="5"/>
        <v>    Genere</v>
      </c>
      <c r="I60" s="233" t="str">
        <f t="shared" si="6"/>
        <v>    Genere</v>
      </c>
      <c r="J60" s="232" t="str">
        <f t="shared" si="7"/>
        <v>    Genere</v>
      </c>
      <c r="K60" s="234" t="str">
        <f t="shared" si="8"/>
        <v>    Genere</v>
      </c>
      <c r="W60" s="213">
        <v>43</v>
      </c>
      <c r="X60" s="213">
        <f ca="1" t="shared" si="12"/>
      </c>
      <c r="Y60" s="213">
        <f ca="1" t="shared" si="12"/>
        <v>1</v>
      </c>
      <c r="Z60" s="213">
        <f ca="1" t="shared" si="12"/>
      </c>
      <c r="AA60" s="213">
        <f ca="1" t="shared" si="12"/>
      </c>
      <c r="AB60" s="213">
        <f ca="1" t="shared" si="12"/>
      </c>
      <c r="AC60" s="213">
        <f ca="1" t="shared" si="12"/>
        <v>1</v>
      </c>
      <c r="AD60" s="213">
        <f ca="1" t="shared" si="12"/>
        <v>1</v>
      </c>
      <c r="AE60" s="213">
        <f ca="1" t="shared" si="12"/>
      </c>
      <c r="AF60" s="213">
        <f ca="1" t="shared" si="12"/>
      </c>
      <c r="AG60" s="213">
        <f ca="1" t="shared" si="12"/>
      </c>
    </row>
    <row r="61" spans="1:33" ht="12.75">
      <c r="A61" s="231">
        <v>44</v>
      </c>
      <c r="B61" s="232" t="str">
        <f t="shared" si="10"/>
        <v>    Genere</v>
      </c>
      <c r="C61" s="233" t="str">
        <f t="shared" si="0"/>
        <v>    Genere</v>
      </c>
      <c r="D61" s="232" t="str">
        <f t="shared" si="1"/>
        <v>    Genere</v>
      </c>
      <c r="E61" s="233" t="str">
        <f t="shared" si="2"/>
        <v>    Genere</v>
      </c>
      <c r="F61" s="232" t="str">
        <f t="shared" si="3"/>
        <v>    Genere</v>
      </c>
      <c r="G61" s="233" t="str">
        <f t="shared" si="4"/>
        <v>    Genere</v>
      </c>
      <c r="H61" s="232" t="str">
        <f t="shared" si="5"/>
        <v>    Genere</v>
      </c>
      <c r="I61" s="233" t="str">
        <f t="shared" si="6"/>
        <v>    Genere</v>
      </c>
      <c r="J61" s="232" t="str">
        <f t="shared" si="7"/>
        <v>    Genere</v>
      </c>
      <c r="K61" s="234" t="str">
        <f t="shared" si="8"/>
        <v>    Genere</v>
      </c>
      <c r="W61" s="213">
        <v>44</v>
      </c>
      <c r="X61" s="213">
        <f ca="1" t="shared" si="12"/>
      </c>
      <c r="Y61" s="213">
        <f ca="1" t="shared" si="12"/>
      </c>
      <c r="Z61" s="213">
        <f ca="1" t="shared" si="12"/>
      </c>
      <c r="AA61" s="213">
        <f ca="1" t="shared" si="12"/>
      </c>
      <c r="AB61" s="213">
        <f ca="1" t="shared" si="12"/>
        <v>1</v>
      </c>
      <c r="AC61" s="213">
        <f ca="1" t="shared" si="12"/>
        <v>1</v>
      </c>
      <c r="AD61" s="213">
        <f ca="1" t="shared" si="12"/>
        <v>1</v>
      </c>
      <c r="AE61" s="213">
        <f ca="1" t="shared" si="12"/>
      </c>
      <c r="AF61" s="213">
        <f ca="1" t="shared" si="12"/>
        <v>1</v>
      </c>
      <c r="AG61" s="213">
        <f ca="1" t="shared" si="12"/>
        <v>1</v>
      </c>
    </row>
    <row r="62" spans="1:33" ht="12.75">
      <c r="A62" s="231">
        <v>45</v>
      </c>
      <c r="B62" s="232" t="str">
        <f t="shared" si="10"/>
        <v>    Genere</v>
      </c>
      <c r="C62" s="233" t="str">
        <f t="shared" si="0"/>
        <v>    Genere</v>
      </c>
      <c r="D62" s="232" t="str">
        <f t="shared" si="1"/>
        <v>    Genere</v>
      </c>
      <c r="E62" s="233" t="str">
        <f t="shared" si="2"/>
        <v>    Genere</v>
      </c>
      <c r="F62" s="232" t="str">
        <f t="shared" si="3"/>
        <v>    Genere</v>
      </c>
      <c r="G62" s="233" t="str">
        <f t="shared" si="4"/>
        <v>    Genere</v>
      </c>
      <c r="H62" s="232" t="str">
        <f t="shared" si="5"/>
        <v>    Genere</v>
      </c>
      <c r="I62" s="233" t="str">
        <f t="shared" si="6"/>
        <v>    Genere</v>
      </c>
      <c r="J62" s="232" t="str">
        <f t="shared" si="7"/>
        <v>    Genere</v>
      </c>
      <c r="K62" s="234" t="str">
        <f t="shared" si="8"/>
        <v>    Genere</v>
      </c>
      <c r="W62" s="213">
        <v>45</v>
      </c>
      <c r="X62" s="213">
        <f ca="1" t="shared" si="12"/>
      </c>
      <c r="Y62" s="213">
        <f ca="1" t="shared" si="12"/>
      </c>
      <c r="Z62" s="213">
        <f ca="1" t="shared" si="12"/>
      </c>
      <c r="AA62" s="213">
        <f ca="1" t="shared" si="12"/>
        <v>1</v>
      </c>
      <c r="AB62" s="213">
        <f ca="1" t="shared" si="12"/>
        <v>1</v>
      </c>
      <c r="AC62" s="213">
        <f ca="1" t="shared" si="12"/>
      </c>
      <c r="AD62" s="213">
        <f ca="1" t="shared" si="12"/>
        <v>1</v>
      </c>
      <c r="AE62" s="213">
        <f ca="1" t="shared" si="12"/>
      </c>
      <c r="AF62" s="213">
        <f ca="1" t="shared" si="12"/>
        <v>1</v>
      </c>
      <c r="AG62" s="213">
        <f ca="1" t="shared" si="12"/>
      </c>
    </row>
    <row r="63" spans="1:33" ht="12.75">
      <c r="A63" s="231">
        <v>46</v>
      </c>
      <c r="B63" s="232" t="str">
        <f t="shared" si="10"/>
        <v>    Genere</v>
      </c>
      <c r="C63" s="233" t="str">
        <f t="shared" si="0"/>
        <v>    Genere</v>
      </c>
      <c r="D63" s="232" t="str">
        <f t="shared" si="1"/>
        <v>    Genere</v>
      </c>
      <c r="E63" s="233" t="str">
        <f t="shared" si="2"/>
        <v>    Genere</v>
      </c>
      <c r="F63" s="232" t="str">
        <f t="shared" si="3"/>
        <v>    Genere</v>
      </c>
      <c r="G63" s="233" t="str">
        <f t="shared" si="4"/>
        <v>    Genere</v>
      </c>
      <c r="H63" s="232" t="str">
        <f t="shared" si="5"/>
        <v>    Genere</v>
      </c>
      <c r="I63" s="233" t="str">
        <f t="shared" si="6"/>
        <v>    Genere</v>
      </c>
      <c r="J63" s="232" t="str">
        <f t="shared" si="7"/>
        <v>    Genere</v>
      </c>
      <c r="K63" s="234" t="str">
        <f t="shared" si="8"/>
        <v>    Genere</v>
      </c>
      <c r="W63" s="213">
        <v>46</v>
      </c>
      <c r="X63" s="213">
        <f ca="1" t="shared" si="12"/>
      </c>
      <c r="Y63" s="213">
        <f ca="1" t="shared" si="12"/>
        <v>1</v>
      </c>
      <c r="Z63" s="213">
        <f ca="1" t="shared" si="12"/>
        <v>1</v>
      </c>
      <c r="AA63" s="213">
        <f ca="1" t="shared" si="12"/>
        <v>1</v>
      </c>
      <c r="AB63" s="213">
        <f ca="1" t="shared" si="12"/>
      </c>
      <c r="AC63" s="213">
        <f ca="1" t="shared" si="12"/>
      </c>
      <c r="AD63" s="213">
        <f ca="1" t="shared" si="12"/>
      </c>
      <c r="AE63" s="213">
        <f ca="1" t="shared" si="12"/>
      </c>
      <c r="AF63" s="213">
        <f ca="1" t="shared" si="12"/>
      </c>
      <c r="AG63" s="213">
        <f ca="1" t="shared" si="12"/>
      </c>
    </row>
    <row r="64" spans="1:33" ht="12.75">
      <c r="A64" s="231">
        <v>47</v>
      </c>
      <c r="B64" s="232" t="str">
        <f t="shared" si="10"/>
        <v>    Genere</v>
      </c>
      <c r="C64" s="233" t="str">
        <f t="shared" si="0"/>
        <v>    Genere</v>
      </c>
      <c r="D64" s="232" t="str">
        <f t="shared" si="1"/>
        <v>    Genere</v>
      </c>
      <c r="E64" s="233" t="str">
        <f t="shared" si="2"/>
        <v>    Genere</v>
      </c>
      <c r="F64" s="232" t="str">
        <f t="shared" si="3"/>
        <v>    Genere</v>
      </c>
      <c r="G64" s="233" t="str">
        <f t="shared" si="4"/>
        <v>    Genere</v>
      </c>
      <c r="H64" s="232" t="str">
        <f t="shared" si="5"/>
        <v>    Genere</v>
      </c>
      <c r="I64" s="233" t="str">
        <f t="shared" si="6"/>
        <v>    Genere</v>
      </c>
      <c r="J64" s="232" t="str">
        <f t="shared" si="7"/>
        <v>    Genere</v>
      </c>
      <c r="K64" s="234" t="str">
        <f t="shared" si="8"/>
        <v>    Genere</v>
      </c>
      <c r="W64" s="213">
        <v>47</v>
      </c>
      <c r="X64" s="213">
        <f ca="1" t="shared" si="12"/>
        <v>1</v>
      </c>
      <c r="Y64" s="213">
        <f ca="1" t="shared" si="12"/>
      </c>
      <c r="Z64" s="213">
        <f ca="1" t="shared" si="12"/>
      </c>
      <c r="AA64" s="213">
        <f ca="1" t="shared" si="12"/>
      </c>
      <c r="AB64" s="213">
        <f ca="1" t="shared" si="12"/>
      </c>
      <c r="AC64" s="213">
        <f ca="1" t="shared" si="12"/>
      </c>
      <c r="AD64" s="213">
        <f ca="1" t="shared" si="12"/>
      </c>
      <c r="AE64" s="213">
        <f ca="1" t="shared" si="12"/>
        <v>1</v>
      </c>
      <c r="AF64" s="213">
        <f ca="1" t="shared" si="12"/>
      </c>
      <c r="AG64" s="213">
        <f ca="1" t="shared" si="12"/>
      </c>
    </row>
    <row r="65" spans="1:33" ht="12.75">
      <c r="A65" s="231">
        <v>48</v>
      </c>
      <c r="B65" s="232" t="str">
        <f t="shared" si="10"/>
        <v>    Genere</v>
      </c>
      <c r="C65" s="233" t="str">
        <f t="shared" si="0"/>
        <v>    Genere</v>
      </c>
      <c r="D65" s="232" t="str">
        <f t="shared" si="1"/>
        <v>    Genere</v>
      </c>
      <c r="E65" s="233" t="str">
        <f t="shared" si="2"/>
        <v>    Genere</v>
      </c>
      <c r="F65" s="232" t="str">
        <f t="shared" si="3"/>
        <v>    Genere</v>
      </c>
      <c r="G65" s="233" t="str">
        <f t="shared" si="4"/>
        <v>    Genere</v>
      </c>
      <c r="H65" s="232" t="str">
        <f t="shared" si="5"/>
        <v>    Genere</v>
      </c>
      <c r="I65" s="233" t="str">
        <f t="shared" si="6"/>
        <v>    Genere</v>
      </c>
      <c r="J65" s="232" t="str">
        <f t="shared" si="7"/>
        <v>    Genere</v>
      </c>
      <c r="K65" s="234" t="str">
        <f t="shared" si="8"/>
        <v>    Genere</v>
      </c>
      <c r="W65" s="213">
        <v>48</v>
      </c>
      <c r="X65" s="213">
        <f ca="1" t="shared" si="12"/>
      </c>
      <c r="Y65" s="213">
        <f ca="1" t="shared" si="12"/>
      </c>
      <c r="Z65" s="213">
        <f ca="1" t="shared" si="12"/>
      </c>
      <c r="AA65" s="213">
        <f ca="1" t="shared" si="12"/>
      </c>
      <c r="AB65" s="213">
        <f ca="1" t="shared" si="12"/>
      </c>
      <c r="AC65" s="213">
        <f ca="1" t="shared" si="12"/>
        <v>1</v>
      </c>
      <c r="AD65" s="213">
        <f ca="1" t="shared" si="12"/>
      </c>
      <c r="AE65" s="213">
        <f ca="1" t="shared" si="12"/>
        <v>1</v>
      </c>
      <c r="AF65" s="213">
        <f ca="1" t="shared" si="12"/>
      </c>
      <c r="AG65" s="213">
        <f ca="1" t="shared" si="12"/>
        <v>1</v>
      </c>
    </row>
    <row r="66" spans="1:33" ht="12.75">
      <c r="A66" s="231">
        <v>49</v>
      </c>
      <c r="B66" s="232" t="str">
        <f t="shared" si="10"/>
        <v>    Genere</v>
      </c>
      <c r="C66" s="233" t="str">
        <f t="shared" si="0"/>
        <v>    Genere</v>
      </c>
      <c r="D66" s="232" t="str">
        <f t="shared" si="1"/>
        <v>    Genere</v>
      </c>
      <c r="E66" s="233" t="str">
        <f t="shared" si="2"/>
        <v>    Genere</v>
      </c>
      <c r="F66" s="232" t="str">
        <f t="shared" si="3"/>
        <v>    Genere</v>
      </c>
      <c r="G66" s="233" t="str">
        <f t="shared" si="4"/>
        <v>    Genere</v>
      </c>
      <c r="H66" s="232" t="str">
        <f t="shared" si="5"/>
        <v>    Genere</v>
      </c>
      <c r="I66" s="233" t="str">
        <f t="shared" si="6"/>
        <v>    Genere</v>
      </c>
      <c r="J66" s="232" t="str">
        <f t="shared" si="7"/>
        <v>    Genere</v>
      </c>
      <c r="K66" s="234" t="str">
        <f t="shared" si="8"/>
        <v>    Genere</v>
      </c>
      <c r="W66" s="213">
        <v>49</v>
      </c>
      <c r="X66" s="213">
        <f ca="1" t="shared" si="12"/>
      </c>
      <c r="Y66" s="213">
        <f ca="1" t="shared" si="12"/>
      </c>
      <c r="Z66" s="213">
        <f ca="1" t="shared" si="12"/>
        <v>1</v>
      </c>
      <c r="AA66" s="213">
        <f ca="1" t="shared" si="12"/>
        <v>1</v>
      </c>
      <c r="AB66" s="213">
        <f ca="1" t="shared" si="12"/>
      </c>
      <c r="AC66" s="213">
        <f ca="1" t="shared" si="12"/>
      </c>
      <c r="AD66" s="213">
        <f ca="1" t="shared" si="12"/>
      </c>
      <c r="AE66" s="213">
        <f ca="1" t="shared" si="12"/>
      </c>
      <c r="AF66" s="213">
        <f ca="1" t="shared" si="12"/>
      </c>
      <c r="AG66" s="213">
        <f ca="1" t="shared" si="12"/>
      </c>
    </row>
    <row r="67" spans="1:33" ht="12.75">
      <c r="A67" s="231">
        <v>50</v>
      </c>
      <c r="B67" s="232" t="str">
        <f t="shared" si="10"/>
        <v>    Genere</v>
      </c>
      <c r="C67" s="233" t="str">
        <f t="shared" si="0"/>
        <v>    Genere</v>
      </c>
      <c r="D67" s="232" t="str">
        <f t="shared" si="1"/>
        <v>    Genere</v>
      </c>
      <c r="E67" s="233" t="str">
        <f t="shared" si="2"/>
        <v>    Genere</v>
      </c>
      <c r="F67" s="232" t="str">
        <f t="shared" si="3"/>
        <v>    Genere</v>
      </c>
      <c r="G67" s="233" t="str">
        <f t="shared" si="4"/>
        <v>    Genere</v>
      </c>
      <c r="H67" s="232" t="str">
        <f t="shared" si="5"/>
        <v>    Genere</v>
      </c>
      <c r="I67" s="233" t="str">
        <f t="shared" si="6"/>
        <v>    Genere</v>
      </c>
      <c r="J67" s="232" t="str">
        <f t="shared" si="7"/>
        <v>    Genere</v>
      </c>
      <c r="K67" s="234" t="str">
        <f t="shared" si="8"/>
        <v>    Genere</v>
      </c>
      <c r="W67" s="213">
        <v>50</v>
      </c>
      <c r="X67" s="213">
        <f ca="1" t="shared" si="12"/>
        <v>1</v>
      </c>
      <c r="Y67" s="213">
        <f ca="1" t="shared" si="12"/>
      </c>
      <c r="Z67" s="213">
        <f ca="1" t="shared" si="12"/>
      </c>
      <c r="AA67" s="213">
        <f ca="1" t="shared" si="12"/>
      </c>
      <c r="AB67" s="213">
        <f ca="1" t="shared" si="12"/>
        <v>1</v>
      </c>
      <c r="AC67" s="213">
        <f ca="1" t="shared" si="12"/>
      </c>
      <c r="AD67" s="213">
        <f ca="1" t="shared" si="12"/>
        <v>1</v>
      </c>
      <c r="AE67" s="213">
        <f ca="1" t="shared" si="12"/>
        <v>1</v>
      </c>
      <c r="AF67" s="213">
        <f ca="1" t="shared" si="12"/>
      </c>
      <c r="AG67" s="213">
        <f ca="1" t="shared" si="12"/>
        <v>1</v>
      </c>
    </row>
    <row r="68" spans="1:33" ht="12.75">
      <c r="A68" s="231">
        <v>51</v>
      </c>
      <c r="B68" s="232" t="str">
        <f t="shared" si="10"/>
        <v>    Genere</v>
      </c>
      <c r="C68" s="233" t="str">
        <f t="shared" si="0"/>
        <v>    Genere</v>
      </c>
      <c r="D68" s="232" t="str">
        <f t="shared" si="1"/>
        <v>    Genere</v>
      </c>
      <c r="E68" s="233" t="str">
        <f t="shared" si="2"/>
        <v>    Genere</v>
      </c>
      <c r="F68" s="232" t="str">
        <f t="shared" si="3"/>
        <v>    Genere</v>
      </c>
      <c r="G68" s="233" t="str">
        <f t="shared" si="4"/>
        <v>    Genere</v>
      </c>
      <c r="H68" s="232" t="str">
        <f t="shared" si="5"/>
        <v>    Genere</v>
      </c>
      <c r="I68" s="233" t="str">
        <f t="shared" si="6"/>
        <v>    Genere</v>
      </c>
      <c r="J68" s="232" t="str">
        <f t="shared" si="7"/>
        <v>    Genere</v>
      </c>
      <c r="K68" s="234" t="str">
        <f t="shared" si="8"/>
        <v>    Genere</v>
      </c>
      <c r="W68" s="213">
        <v>51</v>
      </c>
      <c r="X68" s="213">
        <f ca="1" t="shared" si="12"/>
      </c>
      <c r="Y68" s="213">
        <f ca="1" t="shared" si="12"/>
        <v>1</v>
      </c>
      <c r="Z68" s="213">
        <f ca="1" t="shared" si="12"/>
        <v>1</v>
      </c>
      <c r="AA68" s="213">
        <f ca="1" t="shared" si="12"/>
      </c>
      <c r="AB68" s="213">
        <f ca="1" t="shared" si="12"/>
      </c>
      <c r="AC68" s="213">
        <f ca="1" t="shared" si="12"/>
        <v>1</v>
      </c>
      <c r="AD68" s="213">
        <f ca="1" t="shared" si="12"/>
        <v>1</v>
      </c>
      <c r="AE68" s="213">
        <f ca="1" t="shared" si="12"/>
      </c>
      <c r="AF68" s="213">
        <f ca="1" t="shared" si="12"/>
      </c>
      <c r="AG68" s="213">
        <f ca="1" t="shared" si="12"/>
        <v>1</v>
      </c>
    </row>
    <row r="69" spans="1:33" ht="12.75">
      <c r="A69" s="231">
        <v>52</v>
      </c>
      <c r="B69" s="232" t="str">
        <f t="shared" si="10"/>
        <v>    Genere</v>
      </c>
      <c r="C69" s="233" t="str">
        <f t="shared" si="0"/>
        <v>    Genere</v>
      </c>
      <c r="D69" s="232" t="str">
        <f t="shared" si="1"/>
        <v>    Genere</v>
      </c>
      <c r="E69" s="233" t="str">
        <f t="shared" si="2"/>
        <v>    Genere</v>
      </c>
      <c r="F69" s="232" t="str">
        <f t="shared" si="3"/>
        <v>    Genere</v>
      </c>
      <c r="G69" s="233" t="str">
        <f t="shared" si="4"/>
        <v>    Genere</v>
      </c>
      <c r="H69" s="232" t="str">
        <f t="shared" si="5"/>
        <v>    Genere</v>
      </c>
      <c r="I69" s="233" t="str">
        <f t="shared" si="6"/>
        <v>    Genere</v>
      </c>
      <c r="J69" s="232" t="str">
        <f t="shared" si="7"/>
        <v>    Genere</v>
      </c>
      <c r="K69" s="234" t="str">
        <f t="shared" si="8"/>
        <v>    Genere</v>
      </c>
      <c r="W69" s="213">
        <v>52</v>
      </c>
      <c r="X69" s="213">
        <f ca="1" t="shared" si="12"/>
        <v>1</v>
      </c>
      <c r="Y69" s="213">
        <f ca="1" t="shared" si="12"/>
        <v>1</v>
      </c>
      <c r="Z69" s="213">
        <f ca="1" t="shared" si="12"/>
      </c>
      <c r="AA69" s="213">
        <f ca="1" t="shared" si="12"/>
      </c>
      <c r="AB69" s="213">
        <f ca="1" t="shared" si="12"/>
      </c>
      <c r="AC69" s="213">
        <f ca="1" t="shared" si="12"/>
        <v>1</v>
      </c>
      <c r="AD69" s="213">
        <f ca="1" t="shared" si="12"/>
        <v>1</v>
      </c>
      <c r="AE69" s="213">
        <f ca="1" t="shared" si="12"/>
        <v>1</v>
      </c>
      <c r="AF69" s="213">
        <f ca="1" t="shared" si="12"/>
      </c>
      <c r="AG69" s="213">
        <f ca="1" t="shared" si="12"/>
      </c>
    </row>
    <row r="70" spans="1:33" ht="12.75">
      <c r="A70" s="231">
        <v>53</v>
      </c>
      <c r="B70" s="232" t="str">
        <f t="shared" si="10"/>
        <v>    Genere</v>
      </c>
      <c r="C70" s="233" t="str">
        <f t="shared" si="0"/>
        <v>    Genere</v>
      </c>
      <c r="D70" s="232" t="str">
        <f t="shared" si="1"/>
        <v>    Genere</v>
      </c>
      <c r="E70" s="233" t="str">
        <f t="shared" si="2"/>
        <v>    Genere</v>
      </c>
      <c r="F70" s="232" t="str">
        <f t="shared" si="3"/>
        <v>    Genere</v>
      </c>
      <c r="G70" s="233" t="str">
        <f t="shared" si="4"/>
        <v>    Genere</v>
      </c>
      <c r="H70" s="232" t="str">
        <f t="shared" si="5"/>
        <v>    Genere</v>
      </c>
      <c r="I70" s="233" t="str">
        <f t="shared" si="6"/>
        <v>    Genere</v>
      </c>
      <c r="J70" s="232" t="str">
        <f t="shared" si="7"/>
        <v>    Genere</v>
      </c>
      <c r="K70" s="234" t="str">
        <f t="shared" si="8"/>
        <v>    Genere</v>
      </c>
      <c r="W70" s="213">
        <v>53</v>
      </c>
      <c r="X70" s="213">
        <f ca="1" t="shared" si="12"/>
      </c>
      <c r="Y70" s="213">
        <f ca="1" t="shared" si="12"/>
      </c>
      <c r="Z70" s="213">
        <f ca="1" t="shared" si="12"/>
      </c>
      <c r="AA70" s="213">
        <f ca="1" t="shared" si="12"/>
        <v>1</v>
      </c>
      <c r="AB70" s="213">
        <f ca="1" t="shared" si="12"/>
      </c>
      <c r="AC70" s="213">
        <f ca="1" t="shared" si="12"/>
      </c>
      <c r="AD70" s="213">
        <f ca="1" t="shared" si="12"/>
      </c>
      <c r="AE70" s="213">
        <f ca="1" t="shared" si="12"/>
      </c>
      <c r="AF70" s="213">
        <f ca="1" t="shared" si="12"/>
      </c>
      <c r="AG70" s="213">
        <f ca="1" t="shared" si="12"/>
      </c>
    </row>
    <row r="71" spans="1:33" ht="12.75">
      <c r="A71" s="231">
        <v>54</v>
      </c>
      <c r="B71" s="232" t="str">
        <f t="shared" si="10"/>
        <v>    Genere</v>
      </c>
      <c r="C71" s="233" t="str">
        <f t="shared" si="0"/>
        <v>    Genere</v>
      </c>
      <c r="D71" s="232" t="str">
        <f t="shared" si="1"/>
        <v>    Genere</v>
      </c>
      <c r="E71" s="233" t="str">
        <f t="shared" si="2"/>
        <v>    Genere</v>
      </c>
      <c r="F71" s="232" t="str">
        <f t="shared" si="3"/>
        <v>    Genere</v>
      </c>
      <c r="G71" s="233" t="str">
        <f t="shared" si="4"/>
        <v>    Genere</v>
      </c>
      <c r="H71" s="232" t="str">
        <f t="shared" si="5"/>
        <v>    Genere</v>
      </c>
      <c r="I71" s="233" t="str">
        <f t="shared" si="6"/>
        <v>    Genere</v>
      </c>
      <c r="J71" s="232" t="str">
        <f t="shared" si="7"/>
        <v>    Genere</v>
      </c>
      <c r="K71" s="234" t="str">
        <f t="shared" si="8"/>
        <v>    Genere</v>
      </c>
      <c r="W71" s="213">
        <v>54</v>
      </c>
      <c r="X71" s="213">
        <f ca="1" t="shared" si="12"/>
        <v>1</v>
      </c>
      <c r="Y71" s="213">
        <f ca="1" t="shared" si="12"/>
      </c>
      <c r="Z71" s="213">
        <f ca="1" t="shared" si="12"/>
        <v>1</v>
      </c>
      <c r="AA71" s="213">
        <f ca="1" t="shared" si="12"/>
      </c>
      <c r="AB71" s="213">
        <f ca="1" t="shared" si="12"/>
      </c>
      <c r="AC71" s="213">
        <f ca="1" t="shared" si="12"/>
      </c>
      <c r="AD71" s="213">
        <f ca="1" t="shared" si="12"/>
        <v>1</v>
      </c>
      <c r="AE71" s="213">
        <f ca="1" t="shared" si="12"/>
      </c>
      <c r="AF71" s="213">
        <f ca="1" t="shared" si="12"/>
      </c>
      <c r="AG71" s="213">
        <f ca="1" t="shared" si="12"/>
      </c>
    </row>
    <row r="72" spans="1:33" ht="12.75">
      <c r="A72" s="231">
        <v>55</v>
      </c>
      <c r="B72" s="232" t="str">
        <f t="shared" si="10"/>
        <v>    Genere</v>
      </c>
      <c r="C72" s="233" t="str">
        <f t="shared" si="0"/>
        <v>    Genere</v>
      </c>
      <c r="D72" s="232" t="str">
        <f t="shared" si="1"/>
        <v>    Genere</v>
      </c>
      <c r="E72" s="233" t="str">
        <f t="shared" si="2"/>
        <v>    Genere</v>
      </c>
      <c r="F72" s="232" t="str">
        <f t="shared" si="3"/>
        <v>    Genere</v>
      </c>
      <c r="G72" s="233" t="str">
        <f t="shared" si="4"/>
        <v>    Genere</v>
      </c>
      <c r="H72" s="232" t="str">
        <f t="shared" si="5"/>
        <v>    Genere</v>
      </c>
      <c r="I72" s="233" t="str">
        <f t="shared" si="6"/>
        <v>    Genere</v>
      </c>
      <c r="J72" s="232" t="str">
        <f t="shared" si="7"/>
        <v>    Genere</v>
      </c>
      <c r="K72" s="234" t="str">
        <f t="shared" si="8"/>
        <v>    Genere</v>
      </c>
      <c r="W72" s="213">
        <v>55</v>
      </c>
      <c r="X72" s="213">
        <f ca="1" t="shared" si="12"/>
      </c>
      <c r="Y72" s="213">
        <f ca="1" t="shared" si="12"/>
      </c>
      <c r="Z72" s="213">
        <f ca="1" t="shared" si="12"/>
      </c>
      <c r="AA72" s="213">
        <f ca="1" t="shared" si="12"/>
      </c>
      <c r="AB72" s="213">
        <f ca="1" t="shared" si="12"/>
        <v>1</v>
      </c>
      <c r="AC72" s="213">
        <f ca="1" t="shared" si="12"/>
      </c>
      <c r="AD72" s="213">
        <f ca="1" t="shared" si="12"/>
      </c>
      <c r="AE72" s="213">
        <f ca="1" t="shared" si="12"/>
      </c>
      <c r="AF72" s="213">
        <f ca="1" t="shared" si="12"/>
      </c>
      <c r="AG72" s="213">
        <f ca="1" t="shared" si="12"/>
        <v>1</v>
      </c>
    </row>
    <row r="73" spans="1:33" ht="12.75">
      <c r="A73" s="231">
        <v>56</v>
      </c>
      <c r="B73" s="232" t="str">
        <f t="shared" si="10"/>
        <v>    Genere</v>
      </c>
      <c r="C73" s="233" t="str">
        <f t="shared" si="0"/>
        <v>    Genere</v>
      </c>
      <c r="D73" s="232" t="str">
        <f t="shared" si="1"/>
        <v>    Genere</v>
      </c>
      <c r="E73" s="233" t="str">
        <f t="shared" si="2"/>
        <v>    Genere</v>
      </c>
      <c r="F73" s="232" t="str">
        <f t="shared" si="3"/>
        <v>    Genere</v>
      </c>
      <c r="G73" s="233" t="str">
        <f t="shared" si="4"/>
        <v>    Genere</v>
      </c>
      <c r="H73" s="232" t="str">
        <f t="shared" si="5"/>
        <v>    Genere</v>
      </c>
      <c r="I73" s="233" t="str">
        <f t="shared" si="6"/>
        <v>    Genere</v>
      </c>
      <c r="J73" s="232" t="str">
        <f t="shared" si="7"/>
        <v>    Genere</v>
      </c>
      <c r="K73" s="234" t="str">
        <f t="shared" si="8"/>
        <v>    Genere</v>
      </c>
      <c r="W73" s="213">
        <v>56</v>
      </c>
      <c r="X73" s="213">
        <f ca="1" t="shared" si="12"/>
      </c>
      <c r="Y73" s="213">
        <f ca="1" t="shared" si="12"/>
      </c>
      <c r="Z73" s="213">
        <f ca="1" t="shared" si="12"/>
        <v>1</v>
      </c>
      <c r="AA73" s="213">
        <f ca="1" t="shared" si="12"/>
      </c>
      <c r="AB73" s="213">
        <f ca="1" t="shared" si="12"/>
      </c>
      <c r="AC73" s="213">
        <f ca="1" t="shared" si="12"/>
        <v>1</v>
      </c>
      <c r="AD73" s="213">
        <f ca="1" t="shared" si="12"/>
      </c>
      <c r="AE73" s="213">
        <f ca="1" t="shared" si="12"/>
      </c>
      <c r="AF73" s="213">
        <f ca="1" t="shared" si="12"/>
      </c>
      <c r="AG73" s="213">
        <f ca="1" t="shared" si="12"/>
        <v>1</v>
      </c>
    </row>
    <row r="74" spans="1:33" ht="12.75">
      <c r="A74" s="231">
        <v>57</v>
      </c>
      <c r="B74" s="232" t="str">
        <f t="shared" si="10"/>
        <v>    Genere</v>
      </c>
      <c r="C74" s="233" t="str">
        <f t="shared" si="0"/>
        <v>    Genere</v>
      </c>
      <c r="D74" s="232" t="str">
        <f t="shared" si="1"/>
        <v>    Genere</v>
      </c>
      <c r="E74" s="233" t="str">
        <f t="shared" si="2"/>
        <v>    Genere</v>
      </c>
      <c r="F74" s="232" t="str">
        <f t="shared" si="3"/>
        <v>    Genere</v>
      </c>
      <c r="G74" s="233" t="str">
        <f t="shared" si="4"/>
        <v>    Genere</v>
      </c>
      <c r="H74" s="232" t="str">
        <f t="shared" si="5"/>
        <v>    Genere</v>
      </c>
      <c r="I74" s="233" t="str">
        <f t="shared" si="6"/>
        <v>    Genere</v>
      </c>
      <c r="J74" s="232" t="str">
        <f t="shared" si="7"/>
        <v>    Genere</v>
      </c>
      <c r="K74" s="234" t="str">
        <f t="shared" si="8"/>
        <v>    Genere</v>
      </c>
      <c r="W74" s="213">
        <v>57</v>
      </c>
      <c r="X74" s="213">
        <f ca="1" t="shared" si="12"/>
        <v>1</v>
      </c>
      <c r="Y74" s="213">
        <f ca="1" t="shared" si="12"/>
        <v>1</v>
      </c>
      <c r="Z74" s="213">
        <f ca="1" t="shared" si="12"/>
      </c>
      <c r="AA74" s="213">
        <f ca="1" t="shared" si="12"/>
      </c>
      <c r="AB74" s="213">
        <f ca="1" t="shared" si="12"/>
        <v>1</v>
      </c>
      <c r="AC74" s="213">
        <f ca="1" t="shared" si="12"/>
      </c>
      <c r="AD74" s="213">
        <f ca="1" t="shared" si="12"/>
      </c>
      <c r="AE74" s="213">
        <f ca="1" t="shared" si="12"/>
      </c>
      <c r="AF74" s="213">
        <f ca="1" t="shared" si="12"/>
      </c>
      <c r="AG74" s="213">
        <f ca="1" t="shared" si="12"/>
        <v>1</v>
      </c>
    </row>
    <row r="75" spans="1:33" ht="12.75">
      <c r="A75" s="231">
        <v>58</v>
      </c>
      <c r="B75" s="232" t="str">
        <f t="shared" si="10"/>
        <v>    Genere</v>
      </c>
      <c r="C75" s="233" t="str">
        <f t="shared" si="0"/>
        <v>    Genere</v>
      </c>
      <c r="D75" s="232" t="str">
        <f t="shared" si="1"/>
        <v>    Genere</v>
      </c>
      <c r="E75" s="233" t="str">
        <f t="shared" si="2"/>
        <v>    Genere</v>
      </c>
      <c r="F75" s="232" t="str">
        <f t="shared" si="3"/>
        <v>    Genere</v>
      </c>
      <c r="G75" s="233" t="str">
        <f t="shared" si="4"/>
        <v>    Genere</v>
      </c>
      <c r="H75" s="232" t="str">
        <f t="shared" si="5"/>
        <v>    Genere</v>
      </c>
      <c r="I75" s="233" t="str">
        <f t="shared" si="6"/>
        <v>    Genere</v>
      </c>
      <c r="J75" s="232" t="str">
        <f t="shared" si="7"/>
        <v>    Genere</v>
      </c>
      <c r="K75" s="234" t="str">
        <f t="shared" si="8"/>
        <v>    Genere</v>
      </c>
      <c r="W75" s="213">
        <v>58</v>
      </c>
      <c r="X75" s="213">
        <f ca="1" t="shared" si="12"/>
        <v>1</v>
      </c>
      <c r="Y75" s="213">
        <f ca="1" t="shared" si="12"/>
      </c>
      <c r="Z75" s="213">
        <f ca="1" t="shared" si="12"/>
        <v>1</v>
      </c>
      <c r="AA75" s="213">
        <f ca="1" t="shared" si="12"/>
        <v>1</v>
      </c>
      <c r="AB75" s="213">
        <f ca="1" t="shared" si="12"/>
        <v>1</v>
      </c>
      <c r="AC75" s="213">
        <f ca="1" t="shared" si="12"/>
        <v>1</v>
      </c>
      <c r="AD75" s="213">
        <f ca="1" t="shared" si="12"/>
      </c>
      <c r="AE75" s="213">
        <f ca="1" t="shared" si="12"/>
      </c>
      <c r="AF75" s="213">
        <f ca="1" t="shared" si="12"/>
      </c>
      <c r="AG75" s="213">
        <f ca="1" t="shared" si="12"/>
        <v>1</v>
      </c>
    </row>
    <row r="76" spans="1:33" ht="12.75">
      <c r="A76" s="231">
        <v>59</v>
      </c>
      <c r="B76" s="232" t="str">
        <f t="shared" si="10"/>
        <v>    Genere</v>
      </c>
      <c r="C76" s="233" t="str">
        <f t="shared" si="0"/>
        <v>    Genere</v>
      </c>
      <c r="D76" s="232" t="str">
        <f t="shared" si="1"/>
        <v>    Genere</v>
      </c>
      <c r="E76" s="233" t="str">
        <f t="shared" si="2"/>
        <v>    Genere</v>
      </c>
      <c r="F76" s="232" t="str">
        <f t="shared" si="3"/>
        <v>    Genere</v>
      </c>
      <c r="G76" s="233" t="str">
        <f t="shared" si="4"/>
        <v>    Genere</v>
      </c>
      <c r="H76" s="232" t="str">
        <f t="shared" si="5"/>
        <v>    Genere</v>
      </c>
      <c r="I76" s="233" t="str">
        <f t="shared" si="6"/>
        <v>    Genere</v>
      </c>
      <c r="J76" s="232" t="str">
        <f t="shared" si="7"/>
        <v>    Genere</v>
      </c>
      <c r="K76" s="234" t="str">
        <f t="shared" si="8"/>
        <v>    Genere</v>
      </c>
      <c r="W76" s="213">
        <v>59</v>
      </c>
      <c r="X76" s="213">
        <f ca="1" t="shared" si="12"/>
      </c>
      <c r="Y76" s="213">
        <f ca="1" t="shared" si="12"/>
      </c>
      <c r="Z76" s="213">
        <f ca="1" t="shared" si="12"/>
        <v>1</v>
      </c>
      <c r="AA76" s="213">
        <f ca="1" t="shared" si="12"/>
      </c>
      <c r="AB76" s="213">
        <f ca="1" t="shared" si="12"/>
      </c>
      <c r="AC76" s="213">
        <f aca="true" ca="1" t="shared" si="13" ref="AC76:AG85">IF(RAND()&lt;=$E$12,1,"")</f>
      </c>
      <c r="AD76" s="213">
        <f ca="1" t="shared" si="13"/>
      </c>
      <c r="AE76" s="213">
        <f ca="1" t="shared" si="13"/>
      </c>
      <c r="AF76" s="213">
        <f ca="1" t="shared" si="13"/>
      </c>
      <c r="AG76" s="213">
        <f ca="1" t="shared" si="13"/>
        <v>1</v>
      </c>
    </row>
    <row r="77" spans="1:33" ht="12.75">
      <c r="A77" s="231">
        <v>60</v>
      </c>
      <c r="B77" s="232" t="str">
        <f t="shared" si="10"/>
        <v>    Genere</v>
      </c>
      <c r="C77" s="233" t="str">
        <f t="shared" si="0"/>
        <v>    Genere</v>
      </c>
      <c r="D77" s="232" t="str">
        <f t="shared" si="1"/>
        <v>    Genere</v>
      </c>
      <c r="E77" s="233" t="str">
        <f t="shared" si="2"/>
        <v>    Genere</v>
      </c>
      <c r="F77" s="232" t="str">
        <f t="shared" si="3"/>
        <v>    Genere</v>
      </c>
      <c r="G77" s="233" t="str">
        <f t="shared" si="4"/>
        <v>    Genere</v>
      </c>
      <c r="H77" s="232" t="str">
        <f t="shared" si="5"/>
        <v>    Genere</v>
      </c>
      <c r="I77" s="233" t="str">
        <f t="shared" si="6"/>
        <v>    Genere</v>
      </c>
      <c r="J77" s="232" t="str">
        <f t="shared" si="7"/>
        <v>    Genere</v>
      </c>
      <c r="K77" s="234" t="str">
        <f t="shared" si="8"/>
        <v>    Genere</v>
      </c>
      <c r="W77" s="213">
        <v>60</v>
      </c>
      <c r="X77" s="213">
        <f aca="true" ca="1" t="shared" si="14" ref="X77:X140">IF(RAND()&lt;=$E$12,1,"")</f>
      </c>
      <c r="Y77" s="213">
        <f aca="true" ca="1" t="shared" si="15" ref="Y77:AB96">IF(RAND()&lt;=$E$12,1,"")</f>
        <v>1</v>
      </c>
      <c r="Z77" s="213">
        <f ca="1" t="shared" si="15"/>
        <v>1</v>
      </c>
      <c r="AA77" s="213">
        <f ca="1" t="shared" si="15"/>
      </c>
      <c r="AB77" s="213">
        <f ca="1" t="shared" si="15"/>
        <v>1</v>
      </c>
      <c r="AC77" s="213">
        <f ca="1" t="shared" si="13"/>
      </c>
      <c r="AD77" s="213">
        <f ca="1" t="shared" si="13"/>
      </c>
      <c r="AE77" s="213">
        <f ca="1" t="shared" si="13"/>
        <v>1</v>
      </c>
      <c r="AF77" s="213">
        <f ca="1" t="shared" si="13"/>
      </c>
      <c r="AG77" s="213">
        <f ca="1" t="shared" si="13"/>
      </c>
    </row>
    <row r="78" spans="1:33" ht="12.75">
      <c r="A78" s="231">
        <v>61</v>
      </c>
      <c r="B78" s="232" t="str">
        <f t="shared" si="10"/>
        <v>    Genere</v>
      </c>
      <c r="C78" s="233" t="str">
        <f t="shared" si="0"/>
        <v>    Genere</v>
      </c>
      <c r="D78" s="232" t="str">
        <f t="shared" si="1"/>
        <v>    Genere</v>
      </c>
      <c r="E78" s="233" t="str">
        <f t="shared" si="2"/>
        <v>    Genere</v>
      </c>
      <c r="F78" s="232" t="str">
        <f t="shared" si="3"/>
        <v>    Genere</v>
      </c>
      <c r="G78" s="233" t="str">
        <f t="shared" si="4"/>
        <v>    Genere</v>
      </c>
      <c r="H78" s="232" t="str">
        <f t="shared" si="5"/>
        <v>    Genere</v>
      </c>
      <c r="I78" s="233" t="str">
        <f t="shared" si="6"/>
        <v>    Genere</v>
      </c>
      <c r="J78" s="232" t="str">
        <f t="shared" si="7"/>
        <v>    Genere</v>
      </c>
      <c r="K78" s="234" t="str">
        <f t="shared" si="8"/>
        <v>    Genere</v>
      </c>
      <c r="W78" s="213">
        <v>61</v>
      </c>
      <c r="X78" s="213">
        <f ca="1" t="shared" si="14"/>
      </c>
      <c r="Y78" s="213">
        <f ca="1" t="shared" si="15"/>
        <v>1</v>
      </c>
      <c r="Z78" s="213">
        <f ca="1" t="shared" si="15"/>
      </c>
      <c r="AA78" s="213">
        <f ca="1" t="shared" si="15"/>
      </c>
      <c r="AB78" s="213">
        <f ca="1" t="shared" si="15"/>
      </c>
      <c r="AC78" s="213">
        <f ca="1" t="shared" si="13"/>
        <v>1</v>
      </c>
      <c r="AD78" s="213">
        <f ca="1" t="shared" si="13"/>
      </c>
      <c r="AE78" s="213">
        <f ca="1" t="shared" si="13"/>
        <v>1</v>
      </c>
      <c r="AF78" s="213">
        <f ca="1" t="shared" si="13"/>
        <v>1</v>
      </c>
      <c r="AG78" s="213">
        <f ca="1" t="shared" si="13"/>
        <v>1</v>
      </c>
    </row>
    <row r="79" spans="1:33" ht="12.75">
      <c r="A79" s="231">
        <v>62</v>
      </c>
      <c r="B79" s="232" t="str">
        <f t="shared" si="10"/>
        <v>    Genere</v>
      </c>
      <c r="C79" s="233" t="str">
        <f t="shared" si="0"/>
        <v>    Genere</v>
      </c>
      <c r="D79" s="232" t="str">
        <f t="shared" si="1"/>
        <v>    Genere</v>
      </c>
      <c r="E79" s="233" t="str">
        <f t="shared" si="2"/>
        <v>    Genere</v>
      </c>
      <c r="F79" s="232" t="str">
        <f t="shared" si="3"/>
        <v>    Genere</v>
      </c>
      <c r="G79" s="233" t="str">
        <f t="shared" si="4"/>
        <v>    Genere</v>
      </c>
      <c r="H79" s="232" t="str">
        <f t="shared" si="5"/>
        <v>    Genere</v>
      </c>
      <c r="I79" s="233" t="str">
        <f t="shared" si="6"/>
        <v>    Genere</v>
      </c>
      <c r="J79" s="232" t="str">
        <f t="shared" si="7"/>
        <v>    Genere</v>
      </c>
      <c r="K79" s="234" t="str">
        <f t="shared" si="8"/>
        <v>    Genere</v>
      </c>
      <c r="W79" s="213">
        <v>62</v>
      </c>
      <c r="X79" s="213">
        <f ca="1" t="shared" si="14"/>
        <v>1</v>
      </c>
      <c r="Y79" s="213">
        <f ca="1" t="shared" si="15"/>
      </c>
      <c r="Z79" s="213">
        <f ca="1" t="shared" si="15"/>
      </c>
      <c r="AA79" s="213">
        <f ca="1" t="shared" si="15"/>
      </c>
      <c r="AB79" s="213">
        <f ca="1" t="shared" si="15"/>
        <v>1</v>
      </c>
      <c r="AC79" s="213">
        <f ca="1" t="shared" si="13"/>
      </c>
      <c r="AD79" s="213">
        <f ca="1" t="shared" si="13"/>
      </c>
      <c r="AE79" s="213">
        <f ca="1" t="shared" si="13"/>
      </c>
      <c r="AF79" s="213">
        <f ca="1" t="shared" si="13"/>
      </c>
      <c r="AG79" s="213">
        <f ca="1" t="shared" si="13"/>
      </c>
    </row>
    <row r="80" spans="1:33" ht="12.75">
      <c r="A80" s="231">
        <v>63</v>
      </c>
      <c r="B80" s="232" t="str">
        <f t="shared" si="10"/>
        <v>    Genere</v>
      </c>
      <c r="C80" s="233" t="str">
        <f t="shared" si="0"/>
        <v>    Genere</v>
      </c>
      <c r="D80" s="232" t="str">
        <f t="shared" si="1"/>
        <v>    Genere</v>
      </c>
      <c r="E80" s="233" t="str">
        <f t="shared" si="2"/>
        <v>    Genere</v>
      </c>
      <c r="F80" s="232" t="str">
        <f t="shared" si="3"/>
        <v>    Genere</v>
      </c>
      <c r="G80" s="233" t="str">
        <f t="shared" si="4"/>
        <v>    Genere</v>
      </c>
      <c r="H80" s="232" t="str">
        <f t="shared" si="5"/>
        <v>    Genere</v>
      </c>
      <c r="I80" s="233" t="str">
        <f t="shared" si="6"/>
        <v>    Genere</v>
      </c>
      <c r="J80" s="232" t="str">
        <f t="shared" si="7"/>
        <v>    Genere</v>
      </c>
      <c r="K80" s="234" t="str">
        <f t="shared" si="8"/>
        <v>    Genere</v>
      </c>
      <c r="W80" s="213">
        <v>63</v>
      </c>
      <c r="X80" s="213">
        <f ca="1" t="shared" si="14"/>
      </c>
      <c r="Y80" s="213">
        <f ca="1" t="shared" si="15"/>
        <v>1</v>
      </c>
      <c r="Z80" s="213">
        <f ca="1" t="shared" si="15"/>
      </c>
      <c r="AA80" s="213">
        <f ca="1" t="shared" si="15"/>
        <v>1</v>
      </c>
      <c r="AB80" s="213">
        <f ca="1" t="shared" si="15"/>
      </c>
      <c r="AC80" s="213">
        <f ca="1" t="shared" si="13"/>
      </c>
      <c r="AD80" s="213">
        <f ca="1" t="shared" si="13"/>
      </c>
      <c r="AE80" s="213">
        <f ca="1" t="shared" si="13"/>
      </c>
      <c r="AF80" s="213">
        <f ca="1" t="shared" si="13"/>
        <v>1</v>
      </c>
      <c r="AG80" s="213">
        <f ca="1" t="shared" si="13"/>
      </c>
    </row>
    <row r="81" spans="1:33" ht="12.75">
      <c r="A81" s="231">
        <v>64</v>
      </c>
      <c r="B81" s="232" t="str">
        <f t="shared" si="10"/>
        <v>    Genere</v>
      </c>
      <c r="C81" s="233" t="str">
        <f t="shared" si="0"/>
        <v>    Genere</v>
      </c>
      <c r="D81" s="232" t="str">
        <f t="shared" si="1"/>
        <v>    Genere</v>
      </c>
      <c r="E81" s="233" t="str">
        <f t="shared" si="2"/>
        <v>    Genere</v>
      </c>
      <c r="F81" s="232" t="str">
        <f t="shared" si="3"/>
        <v>    Genere</v>
      </c>
      <c r="G81" s="233" t="str">
        <f t="shared" si="4"/>
        <v>    Genere</v>
      </c>
      <c r="H81" s="232" t="str">
        <f t="shared" si="5"/>
        <v>    Genere</v>
      </c>
      <c r="I81" s="233" t="str">
        <f t="shared" si="6"/>
        <v>    Genere</v>
      </c>
      <c r="J81" s="232" t="str">
        <f t="shared" si="7"/>
        <v>    Genere</v>
      </c>
      <c r="K81" s="234" t="str">
        <f t="shared" si="8"/>
        <v>    Genere</v>
      </c>
      <c r="W81" s="213">
        <v>64</v>
      </c>
      <c r="X81" s="213">
        <f ca="1" t="shared" si="14"/>
      </c>
      <c r="Y81" s="213">
        <f ca="1" t="shared" si="15"/>
      </c>
      <c r="Z81" s="213">
        <f ca="1" t="shared" si="15"/>
      </c>
      <c r="AA81" s="213">
        <f ca="1" t="shared" si="15"/>
      </c>
      <c r="AB81" s="213">
        <f ca="1" t="shared" si="15"/>
      </c>
      <c r="AC81" s="213">
        <f ca="1" t="shared" si="13"/>
        <v>1</v>
      </c>
      <c r="AD81" s="213">
        <f ca="1" t="shared" si="13"/>
      </c>
      <c r="AE81" s="213">
        <f ca="1" t="shared" si="13"/>
      </c>
      <c r="AF81" s="213">
        <f ca="1" t="shared" si="13"/>
      </c>
      <c r="AG81" s="213">
        <f ca="1" t="shared" si="13"/>
      </c>
    </row>
    <row r="82" spans="1:33" ht="12.75">
      <c r="A82" s="231">
        <v>65</v>
      </c>
      <c r="B82" s="232" t="str">
        <f t="shared" si="10"/>
        <v>    Genere</v>
      </c>
      <c r="C82" s="233" t="str">
        <f aca="true" t="shared" si="16" ref="C82:C145">IF($E$13=1,Y82,"    Genere")</f>
        <v>    Genere</v>
      </c>
      <c r="D82" s="232" t="str">
        <f aca="true" t="shared" si="17" ref="D82:D145">IF($E$13=1,Z82,"    Genere")</f>
        <v>    Genere</v>
      </c>
      <c r="E82" s="233" t="str">
        <f aca="true" t="shared" si="18" ref="E82:E145">IF($E$13=1,AA82,"    Genere")</f>
        <v>    Genere</v>
      </c>
      <c r="F82" s="232" t="str">
        <f aca="true" t="shared" si="19" ref="F82:F145">IF($E$13=1,AB82,"    Genere")</f>
        <v>    Genere</v>
      </c>
      <c r="G82" s="233" t="str">
        <f aca="true" t="shared" si="20" ref="G82:G145">IF($E$13=1,AC82,"    Genere")</f>
        <v>    Genere</v>
      </c>
      <c r="H82" s="232" t="str">
        <f aca="true" t="shared" si="21" ref="H82:H145">IF($E$13=1,AD82,"    Genere")</f>
        <v>    Genere</v>
      </c>
      <c r="I82" s="233" t="str">
        <f aca="true" t="shared" si="22" ref="I82:I145">IF($E$13=1,AE82,"    Genere")</f>
        <v>    Genere</v>
      </c>
      <c r="J82" s="232" t="str">
        <f aca="true" t="shared" si="23" ref="J82:J145">IF($E$13=1,AF82,"    Genere")</f>
        <v>    Genere</v>
      </c>
      <c r="K82" s="234" t="str">
        <f aca="true" t="shared" si="24" ref="K82:K145">IF($E$13=1,AG82,"    Genere")</f>
        <v>    Genere</v>
      </c>
      <c r="W82" s="213">
        <v>65</v>
      </c>
      <c r="X82" s="213">
        <f ca="1" t="shared" si="14"/>
        <v>1</v>
      </c>
      <c r="Y82" s="213">
        <f ca="1" t="shared" si="15"/>
      </c>
      <c r="Z82" s="213">
        <f ca="1" t="shared" si="15"/>
      </c>
      <c r="AA82" s="213">
        <f ca="1" t="shared" si="15"/>
      </c>
      <c r="AB82" s="213">
        <f ca="1" t="shared" si="15"/>
        <v>1</v>
      </c>
      <c r="AC82" s="213">
        <f ca="1" t="shared" si="13"/>
        <v>1</v>
      </c>
      <c r="AD82" s="213">
        <f ca="1" t="shared" si="13"/>
      </c>
      <c r="AE82" s="213">
        <f ca="1" t="shared" si="13"/>
      </c>
      <c r="AF82" s="213">
        <f ca="1" t="shared" si="13"/>
        <v>1</v>
      </c>
      <c r="AG82" s="213">
        <f ca="1" t="shared" si="13"/>
      </c>
    </row>
    <row r="83" spans="1:33" ht="12.75">
      <c r="A83" s="231">
        <v>66</v>
      </c>
      <c r="B83" s="232" t="str">
        <f aca="true" t="shared" si="25" ref="B83:B146">IF($E$13=1,X83,"    Genere")</f>
        <v>    Genere</v>
      </c>
      <c r="C83" s="233" t="str">
        <f t="shared" si="16"/>
        <v>    Genere</v>
      </c>
      <c r="D83" s="232" t="str">
        <f t="shared" si="17"/>
        <v>    Genere</v>
      </c>
      <c r="E83" s="233" t="str">
        <f t="shared" si="18"/>
        <v>    Genere</v>
      </c>
      <c r="F83" s="232" t="str">
        <f t="shared" si="19"/>
        <v>    Genere</v>
      </c>
      <c r="G83" s="233" t="str">
        <f t="shared" si="20"/>
        <v>    Genere</v>
      </c>
      <c r="H83" s="232" t="str">
        <f t="shared" si="21"/>
        <v>    Genere</v>
      </c>
      <c r="I83" s="233" t="str">
        <f t="shared" si="22"/>
        <v>    Genere</v>
      </c>
      <c r="J83" s="232" t="str">
        <f t="shared" si="23"/>
        <v>    Genere</v>
      </c>
      <c r="K83" s="234" t="str">
        <f t="shared" si="24"/>
        <v>    Genere</v>
      </c>
      <c r="W83" s="213">
        <v>66</v>
      </c>
      <c r="X83" s="213">
        <f ca="1" t="shared" si="14"/>
      </c>
      <c r="Y83" s="213">
        <f ca="1" t="shared" si="15"/>
      </c>
      <c r="Z83" s="213">
        <f ca="1" t="shared" si="15"/>
        <v>1</v>
      </c>
      <c r="AA83" s="213">
        <f ca="1" t="shared" si="15"/>
      </c>
      <c r="AB83" s="213">
        <f ca="1" t="shared" si="15"/>
        <v>1</v>
      </c>
      <c r="AC83" s="213">
        <f ca="1" t="shared" si="13"/>
      </c>
      <c r="AD83" s="213">
        <f ca="1" t="shared" si="13"/>
      </c>
      <c r="AE83" s="213">
        <f ca="1" t="shared" si="13"/>
      </c>
      <c r="AF83" s="213">
        <f ca="1" t="shared" si="13"/>
        <v>1</v>
      </c>
      <c r="AG83" s="213">
        <f ca="1" t="shared" si="13"/>
      </c>
    </row>
    <row r="84" spans="1:33" ht="12.75">
      <c r="A84" s="231">
        <v>67</v>
      </c>
      <c r="B84" s="232" t="str">
        <f t="shared" si="25"/>
        <v>    Genere</v>
      </c>
      <c r="C84" s="233" t="str">
        <f t="shared" si="16"/>
        <v>    Genere</v>
      </c>
      <c r="D84" s="232" t="str">
        <f t="shared" si="17"/>
        <v>    Genere</v>
      </c>
      <c r="E84" s="233" t="str">
        <f t="shared" si="18"/>
        <v>    Genere</v>
      </c>
      <c r="F84" s="232" t="str">
        <f t="shared" si="19"/>
        <v>    Genere</v>
      </c>
      <c r="G84" s="233" t="str">
        <f t="shared" si="20"/>
        <v>    Genere</v>
      </c>
      <c r="H84" s="232" t="str">
        <f t="shared" si="21"/>
        <v>    Genere</v>
      </c>
      <c r="I84" s="233" t="str">
        <f t="shared" si="22"/>
        <v>    Genere</v>
      </c>
      <c r="J84" s="232" t="str">
        <f t="shared" si="23"/>
        <v>    Genere</v>
      </c>
      <c r="K84" s="234" t="str">
        <f t="shared" si="24"/>
        <v>    Genere</v>
      </c>
      <c r="W84" s="213">
        <v>67</v>
      </c>
      <c r="X84" s="213">
        <f ca="1" t="shared" si="14"/>
      </c>
      <c r="Y84" s="213">
        <f ca="1" t="shared" si="15"/>
        <v>1</v>
      </c>
      <c r="Z84" s="213">
        <f ca="1" t="shared" si="15"/>
      </c>
      <c r="AA84" s="213">
        <f ca="1" t="shared" si="15"/>
      </c>
      <c r="AB84" s="213">
        <f ca="1" t="shared" si="15"/>
        <v>1</v>
      </c>
      <c r="AC84" s="213">
        <f ca="1" t="shared" si="13"/>
      </c>
      <c r="AD84" s="213">
        <f ca="1" t="shared" si="13"/>
      </c>
      <c r="AE84" s="213">
        <f ca="1" t="shared" si="13"/>
      </c>
      <c r="AF84" s="213">
        <f ca="1" t="shared" si="13"/>
        <v>1</v>
      </c>
      <c r="AG84" s="213">
        <f ca="1" t="shared" si="13"/>
      </c>
    </row>
    <row r="85" spans="1:33" ht="12.75">
      <c r="A85" s="231">
        <v>68</v>
      </c>
      <c r="B85" s="232" t="str">
        <f t="shared" si="25"/>
        <v>    Genere</v>
      </c>
      <c r="C85" s="233" t="str">
        <f t="shared" si="16"/>
        <v>    Genere</v>
      </c>
      <c r="D85" s="232" t="str">
        <f t="shared" si="17"/>
        <v>    Genere</v>
      </c>
      <c r="E85" s="233" t="str">
        <f t="shared" si="18"/>
        <v>    Genere</v>
      </c>
      <c r="F85" s="232" t="str">
        <f t="shared" si="19"/>
        <v>    Genere</v>
      </c>
      <c r="G85" s="233" t="str">
        <f t="shared" si="20"/>
        <v>    Genere</v>
      </c>
      <c r="H85" s="232" t="str">
        <f t="shared" si="21"/>
        <v>    Genere</v>
      </c>
      <c r="I85" s="233" t="str">
        <f t="shared" si="22"/>
        <v>    Genere</v>
      </c>
      <c r="J85" s="232" t="str">
        <f t="shared" si="23"/>
        <v>    Genere</v>
      </c>
      <c r="K85" s="234" t="str">
        <f t="shared" si="24"/>
        <v>    Genere</v>
      </c>
      <c r="W85" s="213">
        <v>68</v>
      </c>
      <c r="X85" s="213">
        <f ca="1" t="shared" si="14"/>
      </c>
      <c r="Y85" s="213">
        <f ca="1" t="shared" si="15"/>
        <v>1</v>
      </c>
      <c r="Z85" s="213">
        <f ca="1" t="shared" si="15"/>
      </c>
      <c r="AA85" s="213">
        <f ca="1" t="shared" si="15"/>
        <v>1</v>
      </c>
      <c r="AB85" s="213">
        <f ca="1" t="shared" si="15"/>
      </c>
      <c r="AC85" s="213">
        <f ca="1" t="shared" si="13"/>
      </c>
      <c r="AD85" s="213">
        <f ca="1" t="shared" si="13"/>
        <v>1</v>
      </c>
      <c r="AE85" s="213">
        <f ca="1" t="shared" si="13"/>
      </c>
      <c r="AF85" s="213">
        <f ca="1" t="shared" si="13"/>
      </c>
      <c r="AG85" s="213">
        <f ca="1" t="shared" si="13"/>
        <v>1</v>
      </c>
    </row>
    <row r="86" spans="1:33" ht="12.75">
      <c r="A86" s="231">
        <v>69</v>
      </c>
      <c r="B86" s="232" t="str">
        <f t="shared" si="25"/>
        <v>    Genere</v>
      </c>
      <c r="C86" s="233" t="str">
        <f t="shared" si="16"/>
        <v>    Genere</v>
      </c>
      <c r="D86" s="232" t="str">
        <f t="shared" si="17"/>
        <v>    Genere</v>
      </c>
      <c r="E86" s="233" t="str">
        <f t="shared" si="18"/>
        <v>    Genere</v>
      </c>
      <c r="F86" s="232" t="str">
        <f t="shared" si="19"/>
        <v>    Genere</v>
      </c>
      <c r="G86" s="233" t="str">
        <f t="shared" si="20"/>
        <v>    Genere</v>
      </c>
      <c r="H86" s="232" t="str">
        <f t="shared" si="21"/>
        <v>    Genere</v>
      </c>
      <c r="I86" s="233" t="str">
        <f t="shared" si="22"/>
        <v>    Genere</v>
      </c>
      <c r="J86" s="232" t="str">
        <f t="shared" si="23"/>
        <v>    Genere</v>
      </c>
      <c r="K86" s="234" t="str">
        <f t="shared" si="24"/>
        <v>    Genere</v>
      </c>
      <c r="W86" s="213">
        <v>69</v>
      </c>
      <c r="X86" s="213">
        <f ca="1" t="shared" si="14"/>
      </c>
      <c r="Y86" s="213">
        <f ca="1" t="shared" si="15"/>
      </c>
      <c r="Z86" s="213">
        <f ca="1" t="shared" si="15"/>
      </c>
      <c r="AA86" s="213">
        <f ca="1" t="shared" si="15"/>
      </c>
      <c r="AB86" s="213">
        <f ca="1" t="shared" si="15"/>
      </c>
      <c r="AC86" s="213">
        <f aca="true" ca="1" t="shared" si="26" ref="AC86:AG95">IF(RAND()&lt;=$E$12,1,"")</f>
      </c>
      <c r="AD86" s="213">
        <f ca="1" t="shared" si="26"/>
      </c>
      <c r="AE86" s="213">
        <f ca="1" t="shared" si="26"/>
      </c>
      <c r="AF86" s="213">
        <f ca="1" t="shared" si="26"/>
        <v>1</v>
      </c>
      <c r="AG86" s="213">
        <f ca="1" t="shared" si="26"/>
        <v>1</v>
      </c>
    </row>
    <row r="87" spans="1:33" ht="12.75">
      <c r="A87" s="231">
        <v>70</v>
      </c>
      <c r="B87" s="232" t="str">
        <f t="shared" si="25"/>
        <v>    Genere</v>
      </c>
      <c r="C87" s="233" t="str">
        <f t="shared" si="16"/>
        <v>    Genere</v>
      </c>
      <c r="D87" s="232" t="str">
        <f t="shared" si="17"/>
        <v>    Genere</v>
      </c>
      <c r="E87" s="233" t="str">
        <f t="shared" si="18"/>
        <v>    Genere</v>
      </c>
      <c r="F87" s="232" t="str">
        <f t="shared" si="19"/>
        <v>    Genere</v>
      </c>
      <c r="G87" s="233" t="str">
        <f t="shared" si="20"/>
        <v>    Genere</v>
      </c>
      <c r="H87" s="232" t="str">
        <f t="shared" si="21"/>
        <v>    Genere</v>
      </c>
      <c r="I87" s="233" t="str">
        <f t="shared" si="22"/>
        <v>    Genere</v>
      </c>
      <c r="J87" s="232" t="str">
        <f t="shared" si="23"/>
        <v>    Genere</v>
      </c>
      <c r="K87" s="234" t="str">
        <f t="shared" si="24"/>
        <v>    Genere</v>
      </c>
      <c r="W87" s="213">
        <v>70</v>
      </c>
      <c r="X87" s="213">
        <f ca="1" t="shared" si="14"/>
      </c>
      <c r="Y87" s="213">
        <f ca="1" t="shared" si="15"/>
        <v>1</v>
      </c>
      <c r="Z87" s="213">
        <f ca="1" t="shared" si="15"/>
      </c>
      <c r="AA87" s="213">
        <f ca="1" t="shared" si="15"/>
      </c>
      <c r="AB87" s="213">
        <f ca="1" t="shared" si="15"/>
      </c>
      <c r="AC87" s="213">
        <f ca="1" t="shared" si="26"/>
        <v>1</v>
      </c>
      <c r="AD87" s="213">
        <f ca="1" t="shared" si="26"/>
      </c>
      <c r="AE87" s="213">
        <f ca="1" t="shared" si="26"/>
        <v>1</v>
      </c>
      <c r="AF87" s="213">
        <f ca="1" t="shared" si="26"/>
      </c>
      <c r="AG87" s="213">
        <f ca="1" t="shared" si="26"/>
      </c>
    </row>
    <row r="88" spans="1:33" ht="12.75">
      <c r="A88" s="231">
        <v>71</v>
      </c>
      <c r="B88" s="232" t="str">
        <f t="shared" si="25"/>
        <v>    Genere</v>
      </c>
      <c r="C88" s="233" t="str">
        <f t="shared" si="16"/>
        <v>    Genere</v>
      </c>
      <c r="D88" s="232" t="str">
        <f t="shared" si="17"/>
        <v>    Genere</v>
      </c>
      <c r="E88" s="233" t="str">
        <f t="shared" si="18"/>
        <v>    Genere</v>
      </c>
      <c r="F88" s="232" t="str">
        <f t="shared" si="19"/>
        <v>    Genere</v>
      </c>
      <c r="G88" s="233" t="str">
        <f t="shared" si="20"/>
        <v>    Genere</v>
      </c>
      <c r="H88" s="232" t="str">
        <f t="shared" si="21"/>
        <v>    Genere</v>
      </c>
      <c r="I88" s="233" t="str">
        <f t="shared" si="22"/>
        <v>    Genere</v>
      </c>
      <c r="J88" s="232" t="str">
        <f t="shared" si="23"/>
        <v>    Genere</v>
      </c>
      <c r="K88" s="234" t="str">
        <f t="shared" si="24"/>
        <v>    Genere</v>
      </c>
      <c r="W88" s="213">
        <v>71</v>
      </c>
      <c r="X88" s="213">
        <f ca="1" t="shared" si="14"/>
        <v>1</v>
      </c>
      <c r="Y88" s="213">
        <f ca="1" t="shared" si="15"/>
      </c>
      <c r="Z88" s="213">
        <f ca="1" t="shared" si="15"/>
      </c>
      <c r="AA88" s="213">
        <f ca="1" t="shared" si="15"/>
      </c>
      <c r="AB88" s="213">
        <f ca="1" t="shared" si="15"/>
      </c>
      <c r="AC88" s="213">
        <f ca="1" t="shared" si="26"/>
      </c>
      <c r="AD88" s="213">
        <f ca="1" t="shared" si="26"/>
        <v>1</v>
      </c>
      <c r="AE88" s="213">
        <f ca="1" t="shared" si="26"/>
      </c>
      <c r="AF88" s="213">
        <f ca="1" t="shared" si="26"/>
        <v>1</v>
      </c>
      <c r="AG88" s="213">
        <f ca="1" t="shared" si="26"/>
        <v>1</v>
      </c>
    </row>
    <row r="89" spans="1:33" ht="12.75">
      <c r="A89" s="231">
        <v>72</v>
      </c>
      <c r="B89" s="232" t="str">
        <f t="shared" si="25"/>
        <v>    Genere</v>
      </c>
      <c r="C89" s="233" t="str">
        <f t="shared" si="16"/>
        <v>    Genere</v>
      </c>
      <c r="D89" s="232" t="str">
        <f t="shared" si="17"/>
        <v>    Genere</v>
      </c>
      <c r="E89" s="233" t="str">
        <f t="shared" si="18"/>
        <v>    Genere</v>
      </c>
      <c r="F89" s="232" t="str">
        <f t="shared" si="19"/>
        <v>    Genere</v>
      </c>
      <c r="G89" s="233" t="str">
        <f t="shared" si="20"/>
        <v>    Genere</v>
      </c>
      <c r="H89" s="232" t="str">
        <f t="shared" si="21"/>
        <v>    Genere</v>
      </c>
      <c r="I89" s="233" t="str">
        <f t="shared" si="22"/>
        <v>    Genere</v>
      </c>
      <c r="J89" s="232" t="str">
        <f t="shared" si="23"/>
        <v>    Genere</v>
      </c>
      <c r="K89" s="234" t="str">
        <f t="shared" si="24"/>
        <v>    Genere</v>
      </c>
      <c r="W89" s="213">
        <v>72</v>
      </c>
      <c r="X89" s="213">
        <f ca="1" t="shared" si="14"/>
      </c>
      <c r="Y89" s="213">
        <f ca="1" t="shared" si="15"/>
        <v>1</v>
      </c>
      <c r="Z89" s="213">
        <f ca="1" t="shared" si="15"/>
      </c>
      <c r="AA89" s="213">
        <f ca="1" t="shared" si="15"/>
      </c>
      <c r="AB89" s="213">
        <f ca="1" t="shared" si="15"/>
      </c>
      <c r="AC89" s="213">
        <f ca="1" t="shared" si="26"/>
      </c>
      <c r="AD89" s="213">
        <f ca="1" t="shared" si="26"/>
        <v>1</v>
      </c>
      <c r="AE89" s="213">
        <f ca="1" t="shared" si="26"/>
        <v>1</v>
      </c>
      <c r="AF89" s="213">
        <f ca="1" t="shared" si="26"/>
      </c>
      <c r="AG89" s="213">
        <f ca="1" t="shared" si="26"/>
      </c>
    </row>
    <row r="90" spans="1:33" ht="12.75">
      <c r="A90" s="231">
        <v>73</v>
      </c>
      <c r="B90" s="232" t="str">
        <f t="shared" si="25"/>
        <v>    Genere</v>
      </c>
      <c r="C90" s="233" t="str">
        <f t="shared" si="16"/>
        <v>    Genere</v>
      </c>
      <c r="D90" s="232" t="str">
        <f t="shared" si="17"/>
        <v>    Genere</v>
      </c>
      <c r="E90" s="233" t="str">
        <f t="shared" si="18"/>
        <v>    Genere</v>
      </c>
      <c r="F90" s="232" t="str">
        <f t="shared" si="19"/>
        <v>    Genere</v>
      </c>
      <c r="G90" s="233" t="str">
        <f t="shared" si="20"/>
        <v>    Genere</v>
      </c>
      <c r="H90" s="232" t="str">
        <f t="shared" si="21"/>
        <v>    Genere</v>
      </c>
      <c r="I90" s="233" t="str">
        <f t="shared" si="22"/>
        <v>    Genere</v>
      </c>
      <c r="J90" s="232" t="str">
        <f t="shared" si="23"/>
        <v>    Genere</v>
      </c>
      <c r="K90" s="234" t="str">
        <f t="shared" si="24"/>
        <v>    Genere</v>
      </c>
      <c r="W90" s="213">
        <v>73</v>
      </c>
      <c r="X90" s="213">
        <f ca="1" t="shared" si="14"/>
      </c>
      <c r="Y90" s="213">
        <f ca="1" t="shared" si="15"/>
      </c>
      <c r="Z90" s="213">
        <f ca="1" t="shared" si="15"/>
      </c>
      <c r="AA90" s="213">
        <f ca="1" t="shared" si="15"/>
        <v>1</v>
      </c>
      <c r="AB90" s="213">
        <f ca="1" t="shared" si="15"/>
      </c>
      <c r="AC90" s="213">
        <f ca="1" t="shared" si="26"/>
      </c>
      <c r="AD90" s="213">
        <f ca="1" t="shared" si="26"/>
        <v>1</v>
      </c>
      <c r="AE90" s="213">
        <f ca="1" t="shared" si="26"/>
      </c>
      <c r="AF90" s="213">
        <f ca="1" t="shared" si="26"/>
      </c>
      <c r="AG90" s="213">
        <f ca="1" t="shared" si="26"/>
      </c>
    </row>
    <row r="91" spans="1:33" ht="12.75">
      <c r="A91" s="231">
        <v>74</v>
      </c>
      <c r="B91" s="232" t="str">
        <f t="shared" si="25"/>
        <v>    Genere</v>
      </c>
      <c r="C91" s="233" t="str">
        <f t="shared" si="16"/>
        <v>    Genere</v>
      </c>
      <c r="D91" s="232" t="str">
        <f t="shared" si="17"/>
        <v>    Genere</v>
      </c>
      <c r="E91" s="233" t="str">
        <f t="shared" si="18"/>
        <v>    Genere</v>
      </c>
      <c r="F91" s="232" t="str">
        <f t="shared" si="19"/>
        <v>    Genere</v>
      </c>
      <c r="G91" s="233" t="str">
        <f t="shared" si="20"/>
        <v>    Genere</v>
      </c>
      <c r="H91" s="232" t="str">
        <f t="shared" si="21"/>
        <v>    Genere</v>
      </c>
      <c r="I91" s="233" t="str">
        <f t="shared" si="22"/>
        <v>    Genere</v>
      </c>
      <c r="J91" s="232" t="str">
        <f t="shared" si="23"/>
        <v>    Genere</v>
      </c>
      <c r="K91" s="234" t="str">
        <f t="shared" si="24"/>
        <v>    Genere</v>
      </c>
      <c r="W91" s="213">
        <v>74</v>
      </c>
      <c r="X91" s="213">
        <f ca="1" t="shared" si="14"/>
        <v>1</v>
      </c>
      <c r="Y91" s="213">
        <f ca="1" t="shared" si="15"/>
        <v>1</v>
      </c>
      <c r="Z91" s="213">
        <f ca="1" t="shared" si="15"/>
      </c>
      <c r="AA91" s="213">
        <f ca="1" t="shared" si="15"/>
        <v>1</v>
      </c>
      <c r="AB91" s="213">
        <f ca="1" t="shared" si="15"/>
      </c>
      <c r="AC91" s="213">
        <f ca="1" t="shared" si="26"/>
        <v>1</v>
      </c>
      <c r="AD91" s="213">
        <f ca="1" t="shared" si="26"/>
      </c>
      <c r="AE91" s="213">
        <f ca="1" t="shared" si="26"/>
      </c>
      <c r="AF91" s="213">
        <f ca="1" t="shared" si="26"/>
      </c>
      <c r="AG91" s="213">
        <f ca="1" t="shared" si="26"/>
      </c>
    </row>
    <row r="92" spans="1:33" ht="12.75">
      <c r="A92" s="231">
        <v>75</v>
      </c>
      <c r="B92" s="232" t="str">
        <f t="shared" si="25"/>
        <v>    Genere</v>
      </c>
      <c r="C92" s="233" t="str">
        <f t="shared" si="16"/>
        <v>    Genere</v>
      </c>
      <c r="D92" s="232" t="str">
        <f t="shared" si="17"/>
        <v>    Genere</v>
      </c>
      <c r="E92" s="233" t="str">
        <f t="shared" si="18"/>
        <v>    Genere</v>
      </c>
      <c r="F92" s="232" t="str">
        <f t="shared" si="19"/>
        <v>    Genere</v>
      </c>
      <c r="G92" s="233" t="str">
        <f t="shared" si="20"/>
        <v>    Genere</v>
      </c>
      <c r="H92" s="232" t="str">
        <f t="shared" si="21"/>
        <v>    Genere</v>
      </c>
      <c r="I92" s="233" t="str">
        <f t="shared" si="22"/>
        <v>    Genere</v>
      </c>
      <c r="J92" s="232" t="str">
        <f t="shared" si="23"/>
        <v>    Genere</v>
      </c>
      <c r="K92" s="234" t="str">
        <f t="shared" si="24"/>
        <v>    Genere</v>
      </c>
      <c r="W92" s="213">
        <v>75</v>
      </c>
      <c r="X92" s="213">
        <f ca="1" t="shared" si="14"/>
      </c>
      <c r="Y92" s="213">
        <f ca="1" t="shared" si="15"/>
      </c>
      <c r="Z92" s="213">
        <f ca="1" t="shared" si="15"/>
      </c>
      <c r="AA92" s="213">
        <f ca="1" t="shared" si="15"/>
      </c>
      <c r="AB92" s="213">
        <f ca="1" t="shared" si="15"/>
        <v>1</v>
      </c>
      <c r="AC92" s="213">
        <f ca="1" t="shared" si="26"/>
        <v>1</v>
      </c>
      <c r="AD92" s="213">
        <f ca="1" t="shared" si="26"/>
        <v>1</v>
      </c>
      <c r="AE92" s="213">
        <f ca="1" t="shared" si="26"/>
        <v>1</v>
      </c>
      <c r="AF92" s="213">
        <f ca="1" t="shared" si="26"/>
      </c>
      <c r="AG92" s="213">
        <f ca="1" t="shared" si="26"/>
        <v>1</v>
      </c>
    </row>
    <row r="93" spans="1:33" ht="12.75">
      <c r="A93" s="231">
        <v>76</v>
      </c>
      <c r="B93" s="232" t="str">
        <f t="shared" si="25"/>
        <v>    Genere</v>
      </c>
      <c r="C93" s="233" t="str">
        <f t="shared" si="16"/>
        <v>    Genere</v>
      </c>
      <c r="D93" s="232" t="str">
        <f t="shared" si="17"/>
        <v>    Genere</v>
      </c>
      <c r="E93" s="233" t="str">
        <f t="shared" si="18"/>
        <v>    Genere</v>
      </c>
      <c r="F93" s="232" t="str">
        <f t="shared" si="19"/>
        <v>    Genere</v>
      </c>
      <c r="G93" s="233" t="str">
        <f t="shared" si="20"/>
        <v>    Genere</v>
      </c>
      <c r="H93" s="232" t="str">
        <f t="shared" si="21"/>
        <v>    Genere</v>
      </c>
      <c r="I93" s="233" t="str">
        <f t="shared" si="22"/>
        <v>    Genere</v>
      </c>
      <c r="J93" s="232" t="str">
        <f t="shared" si="23"/>
        <v>    Genere</v>
      </c>
      <c r="K93" s="234" t="str">
        <f t="shared" si="24"/>
        <v>    Genere</v>
      </c>
      <c r="W93" s="213">
        <v>76</v>
      </c>
      <c r="X93" s="213">
        <f ca="1" t="shared" si="14"/>
        <v>1</v>
      </c>
      <c r="Y93" s="213">
        <f ca="1" t="shared" si="15"/>
        <v>1</v>
      </c>
      <c r="Z93" s="213">
        <f ca="1" t="shared" si="15"/>
      </c>
      <c r="AA93" s="213">
        <f ca="1" t="shared" si="15"/>
      </c>
      <c r="AB93" s="213">
        <f ca="1" t="shared" si="15"/>
        <v>1</v>
      </c>
      <c r="AC93" s="213">
        <f ca="1" t="shared" si="26"/>
      </c>
      <c r="AD93" s="213">
        <f ca="1" t="shared" si="26"/>
        <v>1</v>
      </c>
      <c r="AE93" s="213">
        <f ca="1" t="shared" si="26"/>
      </c>
      <c r="AF93" s="213">
        <f ca="1" t="shared" si="26"/>
        <v>1</v>
      </c>
      <c r="AG93" s="213">
        <f ca="1" t="shared" si="26"/>
        <v>1</v>
      </c>
    </row>
    <row r="94" spans="1:33" ht="12.75">
      <c r="A94" s="231">
        <v>77</v>
      </c>
      <c r="B94" s="232" t="str">
        <f t="shared" si="25"/>
        <v>    Genere</v>
      </c>
      <c r="C94" s="233" t="str">
        <f t="shared" si="16"/>
        <v>    Genere</v>
      </c>
      <c r="D94" s="232" t="str">
        <f t="shared" si="17"/>
        <v>    Genere</v>
      </c>
      <c r="E94" s="233" t="str">
        <f t="shared" si="18"/>
        <v>    Genere</v>
      </c>
      <c r="F94" s="232" t="str">
        <f t="shared" si="19"/>
        <v>    Genere</v>
      </c>
      <c r="G94" s="233" t="str">
        <f t="shared" si="20"/>
        <v>    Genere</v>
      </c>
      <c r="H94" s="232" t="str">
        <f t="shared" si="21"/>
        <v>    Genere</v>
      </c>
      <c r="I94" s="233" t="str">
        <f t="shared" si="22"/>
        <v>    Genere</v>
      </c>
      <c r="J94" s="232" t="str">
        <f t="shared" si="23"/>
        <v>    Genere</v>
      </c>
      <c r="K94" s="234" t="str">
        <f t="shared" si="24"/>
        <v>    Genere</v>
      </c>
      <c r="W94" s="213">
        <v>77</v>
      </c>
      <c r="X94" s="213">
        <f ca="1" t="shared" si="14"/>
        <v>1</v>
      </c>
      <c r="Y94" s="213">
        <f ca="1" t="shared" si="15"/>
      </c>
      <c r="Z94" s="213">
        <f ca="1" t="shared" si="15"/>
      </c>
      <c r="AA94" s="213">
        <f ca="1" t="shared" si="15"/>
      </c>
      <c r="AB94" s="213">
        <f ca="1" t="shared" si="15"/>
      </c>
      <c r="AC94" s="213">
        <f ca="1" t="shared" si="26"/>
      </c>
      <c r="AD94" s="213">
        <f ca="1" t="shared" si="26"/>
        <v>1</v>
      </c>
      <c r="AE94" s="213">
        <f ca="1" t="shared" si="26"/>
      </c>
      <c r="AF94" s="213">
        <f ca="1" t="shared" si="26"/>
        <v>1</v>
      </c>
      <c r="AG94" s="213">
        <f ca="1" t="shared" si="26"/>
        <v>1</v>
      </c>
    </row>
    <row r="95" spans="1:33" ht="12.75">
      <c r="A95" s="231">
        <v>78</v>
      </c>
      <c r="B95" s="232" t="str">
        <f t="shared" si="25"/>
        <v>    Genere</v>
      </c>
      <c r="C95" s="233" t="str">
        <f t="shared" si="16"/>
        <v>    Genere</v>
      </c>
      <c r="D95" s="232" t="str">
        <f t="shared" si="17"/>
        <v>    Genere</v>
      </c>
      <c r="E95" s="233" t="str">
        <f t="shared" si="18"/>
        <v>    Genere</v>
      </c>
      <c r="F95" s="232" t="str">
        <f t="shared" si="19"/>
        <v>    Genere</v>
      </c>
      <c r="G95" s="233" t="str">
        <f t="shared" si="20"/>
        <v>    Genere</v>
      </c>
      <c r="H95" s="232" t="str">
        <f t="shared" si="21"/>
        <v>    Genere</v>
      </c>
      <c r="I95" s="233" t="str">
        <f t="shared" si="22"/>
        <v>    Genere</v>
      </c>
      <c r="J95" s="232" t="str">
        <f t="shared" si="23"/>
        <v>    Genere</v>
      </c>
      <c r="K95" s="234" t="str">
        <f t="shared" si="24"/>
        <v>    Genere</v>
      </c>
      <c r="W95" s="213">
        <v>78</v>
      </c>
      <c r="X95" s="213">
        <f ca="1" t="shared" si="14"/>
      </c>
      <c r="Y95" s="213">
        <f ca="1" t="shared" si="15"/>
      </c>
      <c r="Z95" s="213">
        <f ca="1" t="shared" si="15"/>
        <v>1</v>
      </c>
      <c r="AA95" s="213">
        <f ca="1" t="shared" si="15"/>
        <v>1</v>
      </c>
      <c r="AB95" s="213">
        <f ca="1" t="shared" si="15"/>
      </c>
      <c r="AC95" s="213">
        <f ca="1" t="shared" si="26"/>
      </c>
      <c r="AD95" s="213">
        <f ca="1" t="shared" si="26"/>
        <v>1</v>
      </c>
      <c r="AE95" s="213">
        <f ca="1" t="shared" si="26"/>
        <v>1</v>
      </c>
      <c r="AF95" s="213">
        <f ca="1" t="shared" si="26"/>
        <v>1</v>
      </c>
      <c r="AG95" s="213">
        <f ca="1" t="shared" si="26"/>
      </c>
    </row>
    <row r="96" spans="1:33" ht="12.75">
      <c r="A96" s="231">
        <v>79</v>
      </c>
      <c r="B96" s="232" t="str">
        <f t="shared" si="25"/>
        <v>    Genere</v>
      </c>
      <c r="C96" s="233" t="str">
        <f t="shared" si="16"/>
        <v>    Genere</v>
      </c>
      <c r="D96" s="232" t="str">
        <f t="shared" si="17"/>
        <v>    Genere</v>
      </c>
      <c r="E96" s="233" t="str">
        <f t="shared" si="18"/>
        <v>    Genere</v>
      </c>
      <c r="F96" s="232" t="str">
        <f t="shared" si="19"/>
        <v>    Genere</v>
      </c>
      <c r="G96" s="233" t="str">
        <f t="shared" si="20"/>
        <v>    Genere</v>
      </c>
      <c r="H96" s="232" t="str">
        <f t="shared" si="21"/>
        <v>    Genere</v>
      </c>
      <c r="I96" s="233" t="str">
        <f t="shared" si="22"/>
        <v>    Genere</v>
      </c>
      <c r="J96" s="232" t="str">
        <f t="shared" si="23"/>
        <v>    Genere</v>
      </c>
      <c r="K96" s="234" t="str">
        <f t="shared" si="24"/>
        <v>    Genere</v>
      </c>
      <c r="W96" s="213">
        <v>79</v>
      </c>
      <c r="X96" s="213">
        <f ca="1" t="shared" si="14"/>
      </c>
      <c r="Y96" s="213">
        <f ca="1" t="shared" si="15"/>
        <v>1</v>
      </c>
      <c r="Z96" s="213">
        <f ca="1" t="shared" si="15"/>
        <v>1</v>
      </c>
      <c r="AA96" s="213">
        <f ca="1" t="shared" si="15"/>
      </c>
      <c r="AB96" s="213">
        <f ca="1" t="shared" si="15"/>
      </c>
      <c r="AC96" s="213">
        <f aca="true" ca="1" t="shared" si="27" ref="AC96:AG105">IF(RAND()&lt;=$E$12,1,"")</f>
        <v>1</v>
      </c>
      <c r="AD96" s="213">
        <f ca="1" t="shared" si="27"/>
      </c>
      <c r="AE96" s="213">
        <f ca="1" t="shared" si="27"/>
      </c>
      <c r="AF96" s="213">
        <f ca="1" t="shared" si="27"/>
        <v>1</v>
      </c>
      <c r="AG96" s="213">
        <f ca="1" t="shared" si="27"/>
      </c>
    </row>
    <row r="97" spans="1:33" ht="12.75">
      <c r="A97" s="231">
        <v>80</v>
      </c>
      <c r="B97" s="232" t="str">
        <f t="shared" si="25"/>
        <v>    Genere</v>
      </c>
      <c r="C97" s="233" t="str">
        <f t="shared" si="16"/>
        <v>    Genere</v>
      </c>
      <c r="D97" s="232" t="str">
        <f t="shared" si="17"/>
        <v>    Genere</v>
      </c>
      <c r="E97" s="233" t="str">
        <f t="shared" si="18"/>
        <v>    Genere</v>
      </c>
      <c r="F97" s="232" t="str">
        <f t="shared" si="19"/>
        <v>    Genere</v>
      </c>
      <c r="G97" s="233" t="str">
        <f t="shared" si="20"/>
        <v>    Genere</v>
      </c>
      <c r="H97" s="232" t="str">
        <f t="shared" si="21"/>
        <v>    Genere</v>
      </c>
      <c r="I97" s="233" t="str">
        <f t="shared" si="22"/>
        <v>    Genere</v>
      </c>
      <c r="J97" s="232" t="str">
        <f t="shared" si="23"/>
        <v>    Genere</v>
      </c>
      <c r="K97" s="234" t="str">
        <f t="shared" si="24"/>
        <v>    Genere</v>
      </c>
      <c r="W97" s="213">
        <v>80</v>
      </c>
      <c r="X97" s="213">
        <f ca="1" t="shared" si="14"/>
        <v>1</v>
      </c>
      <c r="Y97" s="213">
        <f aca="true" ca="1" t="shared" si="28" ref="Y97:AB116">IF(RAND()&lt;=$E$12,1,"")</f>
        <v>1</v>
      </c>
      <c r="Z97" s="213">
        <f ca="1" t="shared" si="28"/>
      </c>
      <c r="AA97" s="213">
        <f ca="1" t="shared" si="28"/>
      </c>
      <c r="AB97" s="213">
        <f ca="1" t="shared" si="28"/>
      </c>
      <c r="AC97" s="213">
        <f ca="1" t="shared" si="27"/>
        <v>1</v>
      </c>
      <c r="AD97" s="213">
        <f ca="1" t="shared" si="27"/>
      </c>
      <c r="AE97" s="213">
        <f ca="1" t="shared" si="27"/>
      </c>
      <c r="AF97" s="213">
        <f ca="1" t="shared" si="27"/>
      </c>
      <c r="AG97" s="213">
        <f ca="1" t="shared" si="27"/>
      </c>
    </row>
    <row r="98" spans="1:33" ht="12.75">
      <c r="A98" s="231">
        <v>81</v>
      </c>
      <c r="B98" s="232" t="str">
        <f t="shared" si="25"/>
        <v>    Genere</v>
      </c>
      <c r="C98" s="233" t="str">
        <f t="shared" si="16"/>
        <v>    Genere</v>
      </c>
      <c r="D98" s="232" t="str">
        <f t="shared" si="17"/>
        <v>    Genere</v>
      </c>
      <c r="E98" s="233" t="str">
        <f t="shared" si="18"/>
        <v>    Genere</v>
      </c>
      <c r="F98" s="232" t="str">
        <f t="shared" si="19"/>
        <v>    Genere</v>
      </c>
      <c r="G98" s="233" t="str">
        <f t="shared" si="20"/>
        <v>    Genere</v>
      </c>
      <c r="H98" s="232" t="str">
        <f t="shared" si="21"/>
        <v>    Genere</v>
      </c>
      <c r="I98" s="233" t="str">
        <f t="shared" si="22"/>
        <v>    Genere</v>
      </c>
      <c r="J98" s="232" t="str">
        <f t="shared" si="23"/>
        <v>    Genere</v>
      </c>
      <c r="K98" s="234" t="str">
        <f t="shared" si="24"/>
        <v>    Genere</v>
      </c>
      <c r="W98" s="213">
        <v>81</v>
      </c>
      <c r="X98" s="213">
        <f ca="1" t="shared" si="14"/>
      </c>
      <c r="Y98" s="213">
        <f ca="1" t="shared" si="28"/>
      </c>
      <c r="Z98" s="213">
        <f ca="1" t="shared" si="28"/>
      </c>
      <c r="AA98" s="213">
        <f ca="1" t="shared" si="28"/>
      </c>
      <c r="AB98" s="213">
        <f ca="1" t="shared" si="28"/>
      </c>
      <c r="AC98" s="213">
        <f ca="1" t="shared" si="27"/>
      </c>
      <c r="AD98" s="213">
        <f ca="1" t="shared" si="27"/>
        <v>1</v>
      </c>
      <c r="AE98" s="213">
        <f ca="1" t="shared" si="27"/>
      </c>
      <c r="AF98" s="213">
        <f ca="1" t="shared" si="27"/>
      </c>
      <c r="AG98" s="213">
        <f ca="1" t="shared" si="27"/>
      </c>
    </row>
    <row r="99" spans="1:33" ht="12.75">
      <c r="A99" s="231">
        <v>82</v>
      </c>
      <c r="B99" s="232" t="str">
        <f t="shared" si="25"/>
        <v>    Genere</v>
      </c>
      <c r="C99" s="233" t="str">
        <f t="shared" si="16"/>
        <v>    Genere</v>
      </c>
      <c r="D99" s="232" t="str">
        <f t="shared" si="17"/>
        <v>    Genere</v>
      </c>
      <c r="E99" s="233" t="str">
        <f t="shared" si="18"/>
        <v>    Genere</v>
      </c>
      <c r="F99" s="232" t="str">
        <f t="shared" si="19"/>
        <v>    Genere</v>
      </c>
      <c r="G99" s="233" t="str">
        <f t="shared" si="20"/>
        <v>    Genere</v>
      </c>
      <c r="H99" s="232" t="str">
        <f t="shared" si="21"/>
        <v>    Genere</v>
      </c>
      <c r="I99" s="233" t="str">
        <f t="shared" si="22"/>
        <v>    Genere</v>
      </c>
      <c r="J99" s="232" t="str">
        <f t="shared" si="23"/>
        <v>    Genere</v>
      </c>
      <c r="K99" s="234" t="str">
        <f t="shared" si="24"/>
        <v>    Genere</v>
      </c>
      <c r="W99" s="213">
        <v>82</v>
      </c>
      <c r="X99" s="213">
        <f ca="1" t="shared" si="14"/>
        <v>1</v>
      </c>
      <c r="Y99" s="213">
        <f ca="1" t="shared" si="28"/>
      </c>
      <c r="Z99" s="213">
        <f ca="1" t="shared" si="28"/>
      </c>
      <c r="AA99" s="213">
        <f ca="1" t="shared" si="28"/>
      </c>
      <c r="AB99" s="213">
        <f ca="1" t="shared" si="28"/>
      </c>
      <c r="AC99" s="213">
        <f ca="1" t="shared" si="27"/>
        <v>1</v>
      </c>
      <c r="AD99" s="213">
        <f ca="1" t="shared" si="27"/>
        <v>1</v>
      </c>
      <c r="AE99" s="213">
        <f ca="1" t="shared" si="27"/>
        <v>1</v>
      </c>
      <c r="AF99" s="213">
        <f ca="1" t="shared" si="27"/>
      </c>
      <c r="AG99" s="213">
        <f ca="1" t="shared" si="27"/>
      </c>
    </row>
    <row r="100" spans="1:33" ht="12.75">
      <c r="A100" s="231">
        <v>83</v>
      </c>
      <c r="B100" s="232" t="str">
        <f t="shared" si="25"/>
        <v>    Genere</v>
      </c>
      <c r="C100" s="233" t="str">
        <f t="shared" si="16"/>
        <v>    Genere</v>
      </c>
      <c r="D100" s="232" t="str">
        <f t="shared" si="17"/>
        <v>    Genere</v>
      </c>
      <c r="E100" s="233" t="str">
        <f t="shared" si="18"/>
        <v>    Genere</v>
      </c>
      <c r="F100" s="232" t="str">
        <f t="shared" si="19"/>
        <v>    Genere</v>
      </c>
      <c r="G100" s="233" t="str">
        <f t="shared" si="20"/>
        <v>    Genere</v>
      </c>
      <c r="H100" s="232" t="str">
        <f t="shared" si="21"/>
        <v>    Genere</v>
      </c>
      <c r="I100" s="233" t="str">
        <f t="shared" si="22"/>
        <v>    Genere</v>
      </c>
      <c r="J100" s="232" t="str">
        <f t="shared" si="23"/>
        <v>    Genere</v>
      </c>
      <c r="K100" s="234" t="str">
        <f t="shared" si="24"/>
        <v>    Genere</v>
      </c>
      <c r="W100" s="213">
        <v>83</v>
      </c>
      <c r="X100" s="213">
        <f ca="1" t="shared" si="14"/>
      </c>
      <c r="Y100" s="213">
        <f ca="1" t="shared" si="28"/>
      </c>
      <c r="Z100" s="213">
        <f ca="1" t="shared" si="28"/>
        <v>1</v>
      </c>
      <c r="AA100" s="213">
        <f ca="1" t="shared" si="28"/>
      </c>
      <c r="AB100" s="213">
        <f ca="1" t="shared" si="28"/>
        <v>1</v>
      </c>
      <c r="AC100" s="213">
        <f ca="1" t="shared" si="27"/>
      </c>
      <c r="AD100" s="213">
        <f ca="1" t="shared" si="27"/>
      </c>
      <c r="AE100" s="213">
        <f ca="1" t="shared" si="27"/>
      </c>
      <c r="AF100" s="213">
        <f ca="1" t="shared" si="27"/>
      </c>
      <c r="AG100" s="213">
        <f ca="1" t="shared" si="27"/>
      </c>
    </row>
    <row r="101" spans="1:33" ht="12.75">
      <c r="A101" s="231">
        <v>84</v>
      </c>
      <c r="B101" s="232" t="str">
        <f t="shared" si="25"/>
        <v>    Genere</v>
      </c>
      <c r="C101" s="233" t="str">
        <f t="shared" si="16"/>
        <v>    Genere</v>
      </c>
      <c r="D101" s="232" t="str">
        <f t="shared" si="17"/>
        <v>    Genere</v>
      </c>
      <c r="E101" s="233" t="str">
        <f t="shared" si="18"/>
        <v>    Genere</v>
      </c>
      <c r="F101" s="232" t="str">
        <f t="shared" si="19"/>
        <v>    Genere</v>
      </c>
      <c r="G101" s="233" t="str">
        <f t="shared" si="20"/>
        <v>    Genere</v>
      </c>
      <c r="H101" s="232" t="str">
        <f t="shared" si="21"/>
        <v>    Genere</v>
      </c>
      <c r="I101" s="233" t="str">
        <f t="shared" si="22"/>
        <v>    Genere</v>
      </c>
      <c r="J101" s="232" t="str">
        <f t="shared" si="23"/>
        <v>    Genere</v>
      </c>
      <c r="K101" s="234" t="str">
        <f t="shared" si="24"/>
        <v>    Genere</v>
      </c>
      <c r="W101" s="213">
        <v>84</v>
      </c>
      <c r="X101" s="213">
        <f ca="1" t="shared" si="14"/>
      </c>
      <c r="Y101" s="213">
        <f ca="1" t="shared" si="28"/>
        <v>1</v>
      </c>
      <c r="Z101" s="213">
        <f ca="1" t="shared" si="28"/>
      </c>
      <c r="AA101" s="213">
        <f ca="1" t="shared" si="28"/>
      </c>
      <c r="AB101" s="213">
        <f ca="1" t="shared" si="28"/>
        <v>1</v>
      </c>
      <c r="AC101" s="213">
        <f ca="1" t="shared" si="27"/>
      </c>
      <c r="AD101" s="213">
        <f ca="1" t="shared" si="27"/>
      </c>
      <c r="AE101" s="213">
        <f ca="1" t="shared" si="27"/>
      </c>
      <c r="AF101" s="213">
        <f ca="1" t="shared" si="27"/>
      </c>
      <c r="AG101" s="213">
        <f ca="1" t="shared" si="27"/>
        <v>1</v>
      </c>
    </row>
    <row r="102" spans="1:33" ht="12.75">
      <c r="A102" s="231">
        <v>85</v>
      </c>
      <c r="B102" s="232" t="str">
        <f t="shared" si="25"/>
        <v>    Genere</v>
      </c>
      <c r="C102" s="233" t="str">
        <f t="shared" si="16"/>
        <v>    Genere</v>
      </c>
      <c r="D102" s="232" t="str">
        <f t="shared" si="17"/>
        <v>    Genere</v>
      </c>
      <c r="E102" s="233" t="str">
        <f t="shared" si="18"/>
        <v>    Genere</v>
      </c>
      <c r="F102" s="232" t="str">
        <f t="shared" si="19"/>
        <v>    Genere</v>
      </c>
      <c r="G102" s="233" t="str">
        <f t="shared" si="20"/>
        <v>    Genere</v>
      </c>
      <c r="H102" s="232" t="str">
        <f t="shared" si="21"/>
        <v>    Genere</v>
      </c>
      <c r="I102" s="233" t="str">
        <f t="shared" si="22"/>
        <v>    Genere</v>
      </c>
      <c r="J102" s="232" t="str">
        <f t="shared" si="23"/>
        <v>    Genere</v>
      </c>
      <c r="K102" s="234" t="str">
        <f t="shared" si="24"/>
        <v>    Genere</v>
      </c>
      <c r="W102" s="213">
        <v>85</v>
      </c>
      <c r="X102" s="213">
        <f ca="1" t="shared" si="14"/>
        <v>1</v>
      </c>
      <c r="Y102" s="213">
        <f ca="1" t="shared" si="28"/>
        <v>1</v>
      </c>
      <c r="Z102" s="213">
        <f ca="1" t="shared" si="28"/>
        <v>1</v>
      </c>
      <c r="AA102" s="213">
        <f ca="1" t="shared" si="28"/>
      </c>
      <c r="AB102" s="213">
        <f ca="1" t="shared" si="28"/>
      </c>
      <c r="AC102" s="213">
        <f ca="1" t="shared" si="27"/>
      </c>
      <c r="AD102" s="213">
        <f ca="1" t="shared" si="27"/>
      </c>
      <c r="AE102" s="213">
        <f ca="1" t="shared" si="27"/>
      </c>
      <c r="AF102" s="213">
        <f ca="1" t="shared" si="27"/>
      </c>
      <c r="AG102" s="213">
        <f ca="1" t="shared" si="27"/>
      </c>
    </row>
    <row r="103" spans="1:33" ht="12.75">
      <c r="A103" s="231">
        <v>86</v>
      </c>
      <c r="B103" s="232" t="str">
        <f t="shared" si="25"/>
        <v>    Genere</v>
      </c>
      <c r="C103" s="233" t="str">
        <f t="shared" si="16"/>
        <v>    Genere</v>
      </c>
      <c r="D103" s="232" t="str">
        <f t="shared" si="17"/>
        <v>    Genere</v>
      </c>
      <c r="E103" s="233" t="str">
        <f t="shared" si="18"/>
        <v>    Genere</v>
      </c>
      <c r="F103" s="232" t="str">
        <f t="shared" si="19"/>
        <v>    Genere</v>
      </c>
      <c r="G103" s="233" t="str">
        <f t="shared" si="20"/>
        <v>    Genere</v>
      </c>
      <c r="H103" s="232" t="str">
        <f t="shared" si="21"/>
        <v>    Genere</v>
      </c>
      <c r="I103" s="233" t="str">
        <f t="shared" si="22"/>
        <v>    Genere</v>
      </c>
      <c r="J103" s="232" t="str">
        <f t="shared" si="23"/>
        <v>    Genere</v>
      </c>
      <c r="K103" s="234" t="str">
        <f t="shared" si="24"/>
        <v>    Genere</v>
      </c>
      <c r="W103" s="213">
        <v>86</v>
      </c>
      <c r="X103" s="213">
        <f ca="1" t="shared" si="14"/>
        <v>1</v>
      </c>
      <c r="Y103" s="213">
        <f ca="1" t="shared" si="28"/>
      </c>
      <c r="Z103" s="213">
        <f ca="1" t="shared" si="28"/>
      </c>
      <c r="AA103" s="213">
        <f ca="1" t="shared" si="28"/>
        <v>1</v>
      </c>
      <c r="AB103" s="213">
        <f ca="1" t="shared" si="28"/>
      </c>
      <c r="AC103" s="213">
        <f ca="1" t="shared" si="27"/>
      </c>
      <c r="AD103" s="213">
        <f ca="1" t="shared" si="27"/>
      </c>
      <c r="AE103" s="213">
        <f ca="1" t="shared" si="27"/>
      </c>
      <c r="AF103" s="213">
        <f ca="1" t="shared" si="27"/>
        <v>1</v>
      </c>
      <c r="AG103" s="213">
        <f ca="1" t="shared" si="27"/>
        <v>1</v>
      </c>
    </row>
    <row r="104" spans="1:33" ht="12.75">
      <c r="A104" s="231">
        <v>87</v>
      </c>
      <c r="B104" s="232" t="str">
        <f t="shared" si="25"/>
        <v>    Genere</v>
      </c>
      <c r="C104" s="233" t="str">
        <f t="shared" si="16"/>
        <v>    Genere</v>
      </c>
      <c r="D104" s="232" t="str">
        <f t="shared" si="17"/>
        <v>    Genere</v>
      </c>
      <c r="E104" s="233" t="str">
        <f t="shared" si="18"/>
        <v>    Genere</v>
      </c>
      <c r="F104" s="232" t="str">
        <f t="shared" si="19"/>
        <v>    Genere</v>
      </c>
      <c r="G104" s="233" t="str">
        <f t="shared" si="20"/>
        <v>    Genere</v>
      </c>
      <c r="H104" s="232" t="str">
        <f t="shared" si="21"/>
        <v>    Genere</v>
      </c>
      <c r="I104" s="233" t="str">
        <f t="shared" si="22"/>
        <v>    Genere</v>
      </c>
      <c r="J104" s="232" t="str">
        <f t="shared" si="23"/>
        <v>    Genere</v>
      </c>
      <c r="K104" s="234" t="str">
        <f t="shared" si="24"/>
        <v>    Genere</v>
      </c>
      <c r="W104" s="213">
        <v>87</v>
      </c>
      <c r="X104" s="213">
        <f ca="1" t="shared" si="14"/>
        <v>1</v>
      </c>
      <c r="Y104" s="213">
        <f ca="1" t="shared" si="28"/>
      </c>
      <c r="Z104" s="213">
        <f ca="1" t="shared" si="28"/>
      </c>
      <c r="AA104" s="213">
        <f ca="1" t="shared" si="28"/>
      </c>
      <c r="AB104" s="213">
        <f ca="1" t="shared" si="28"/>
      </c>
      <c r="AC104" s="213">
        <f ca="1" t="shared" si="27"/>
      </c>
      <c r="AD104" s="213">
        <f ca="1" t="shared" si="27"/>
        <v>1</v>
      </c>
      <c r="AE104" s="213">
        <f ca="1" t="shared" si="27"/>
        <v>1</v>
      </c>
      <c r="AF104" s="213">
        <f ca="1" t="shared" si="27"/>
      </c>
      <c r="AG104" s="213">
        <f ca="1" t="shared" si="27"/>
      </c>
    </row>
    <row r="105" spans="1:33" ht="12.75">
      <c r="A105" s="231">
        <v>88</v>
      </c>
      <c r="B105" s="232" t="str">
        <f t="shared" si="25"/>
        <v>    Genere</v>
      </c>
      <c r="C105" s="233" t="str">
        <f t="shared" si="16"/>
        <v>    Genere</v>
      </c>
      <c r="D105" s="232" t="str">
        <f t="shared" si="17"/>
        <v>    Genere</v>
      </c>
      <c r="E105" s="233" t="str">
        <f t="shared" si="18"/>
        <v>    Genere</v>
      </c>
      <c r="F105" s="232" t="str">
        <f t="shared" si="19"/>
        <v>    Genere</v>
      </c>
      <c r="G105" s="233" t="str">
        <f t="shared" si="20"/>
        <v>    Genere</v>
      </c>
      <c r="H105" s="232" t="str">
        <f t="shared" si="21"/>
        <v>    Genere</v>
      </c>
      <c r="I105" s="233" t="str">
        <f t="shared" si="22"/>
        <v>    Genere</v>
      </c>
      <c r="J105" s="232" t="str">
        <f t="shared" si="23"/>
        <v>    Genere</v>
      </c>
      <c r="K105" s="234" t="str">
        <f t="shared" si="24"/>
        <v>    Genere</v>
      </c>
      <c r="W105" s="213">
        <v>88</v>
      </c>
      <c r="X105" s="213">
        <f ca="1" t="shared" si="14"/>
      </c>
      <c r="Y105" s="213">
        <f ca="1" t="shared" si="28"/>
      </c>
      <c r="Z105" s="213">
        <f ca="1" t="shared" si="28"/>
      </c>
      <c r="AA105" s="213">
        <f ca="1" t="shared" si="28"/>
      </c>
      <c r="AB105" s="213">
        <f ca="1" t="shared" si="28"/>
      </c>
      <c r="AC105" s="213">
        <f ca="1" t="shared" si="27"/>
      </c>
      <c r="AD105" s="213">
        <f ca="1" t="shared" si="27"/>
        <v>1</v>
      </c>
      <c r="AE105" s="213">
        <f ca="1" t="shared" si="27"/>
      </c>
      <c r="AF105" s="213">
        <f ca="1" t="shared" si="27"/>
        <v>1</v>
      </c>
      <c r="AG105" s="213">
        <f ca="1" t="shared" si="27"/>
      </c>
    </row>
    <row r="106" spans="1:33" ht="12.75">
      <c r="A106" s="231">
        <v>89</v>
      </c>
      <c r="B106" s="232" t="str">
        <f t="shared" si="25"/>
        <v>    Genere</v>
      </c>
      <c r="C106" s="233" t="str">
        <f t="shared" si="16"/>
        <v>    Genere</v>
      </c>
      <c r="D106" s="232" t="str">
        <f t="shared" si="17"/>
        <v>    Genere</v>
      </c>
      <c r="E106" s="233" t="str">
        <f t="shared" si="18"/>
        <v>    Genere</v>
      </c>
      <c r="F106" s="232" t="str">
        <f t="shared" si="19"/>
        <v>    Genere</v>
      </c>
      <c r="G106" s="233" t="str">
        <f t="shared" si="20"/>
        <v>    Genere</v>
      </c>
      <c r="H106" s="232" t="str">
        <f t="shared" si="21"/>
        <v>    Genere</v>
      </c>
      <c r="I106" s="233" t="str">
        <f t="shared" si="22"/>
        <v>    Genere</v>
      </c>
      <c r="J106" s="232" t="str">
        <f t="shared" si="23"/>
        <v>    Genere</v>
      </c>
      <c r="K106" s="234" t="str">
        <f t="shared" si="24"/>
        <v>    Genere</v>
      </c>
      <c r="W106" s="213">
        <v>89</v>
      </c>
      <c r="X106" s="213">
        <f ca="1" t="shared" si="14"/>
        <v>1</v>
      </c>
      <c r="Y106" s="213">
        <f ca="1" t="shared" si="28"/>
      </c>
      <c r="Z106" s="213">
        <f ca="1" t="shared" si="28"/>
        <v>1</v>
      </c>
      <c r="AA106" s="213">
        <f ca="1" t="shared" si="28"/>
      </c>
      <c r="AB106" s="213">
        <f ca="1" t="shared" si="28"/>
        <v>1</v>
      </c>
      <c r="AC106" s="213">
        <f aca="true" ca="1" t="shared" si="29" ref="AC106:AG115">IF(RAND()&lt;=$E$12,1,"")</f>
        <v>1</v>
      </c>
      <c r="AD106" s="213">
        <f ca="1" t="shared" si="29"/>
      </c>
      <c r="AE106" s="213">
        <f ca="1" t="shared" si="29"/>
        <v>1</v>
      </c>
      <c r="AF106" s="213">
        <f ca="1" t="shared" si="29"/>
        <v>1</v>
      </c>
      <c r="AG106" s="213">
        <f ca="1" t="shared" si="29"/>
      </c>
    </row>
    <row r="107" spans="1:33" ht="12.75">
      <c r="A107" s="231">
        <v>90</v>
      </c>
      <c r="B107" s="232" t="str">
        <f t="shared" si="25"/>
        <v>    Genere</v>
      </c>
      <c r="C107" s="233" t="str">
        <f t="shared" si="16"/>
        <v>    Genere</v>
      </c>
      <c r="D107" s="232" t="str">
        <f t="shared" si="17"/>
        <v>    Genere</v>
      </c>
      <c r="E107" s="233" t="str">
        <f t="shared" si="18"/>
        <v>    Genere</v>
      </c>
      <c r="F107" s="232" t="str">
        <f t="shared" si="19"/>
        <v>    Genere</v>
      </c>
      <c r="G107" s="233" t="str">
        <f t="shared" si="20"/>
        <v>    Genere</v>
      </c>
      <c r="H107" s="232" t="str">
        <f t="shared" si="21"/>
        <v>    Genere</v>
      </c>
      <c r="I107" s="233" t="str">
        <f t="shared" si="22"/>
        <v>    Genere</v>
      </c>
      <c r="J107" s="232" t="str">
        <f t="shared" si="23"/>
        <v>    Genere</v>
      </c>
      <c r="K107" s="234" t="str">
        <f t="shared" si="24"/>
        <v>    Genere</v>
      </c>
      <c r="W107" s="213">
        <v>90</v>
      </c>
      <c r="X107" s="213">
        <f ca="1" t="shared" si="14"/>
      </c>
      <c r="Y107" s="213">
        <f ca="1" t="shared" si="28"/>
      </c>
      <c r="Z107" s="213">
        <f ca="1" t="shared" si="28"/>
      </c>
      <c r="AA107" s="213">
        <f ca="1" t="shared" si="28"/>
      </c>
      <c r="AB107" s="213">
        <f ca="1" t="shared" si="28"/>
        <v>1</v>
      </c>
      <c r="AC107" s="213">
        <f ca="1" t="shared" si="29"/>
      </c>
      <c r="AD107" s="213">
        <f ca="1" t="shared" si="29"/>
      </c>
      <c r="AE107" s="213">
        <f ca="1" t="shared" si="29"/>
      </c>
      <c r="AF107" s="213">
        <f ca="1" t="shared" si="29"/>
      </c>
      <c r="AG107" s="213">
        <f ca="1" t="shared" si="29"/>
        <v>1</v>
      </c>
    </row>
    <row r="108" spans="1:33" ht="12.75">
      <c r="A108" s="231">
        <v>91</v>
      </c>
      <c r="B108" s="232" t="str">
        <f t="shared" si="25"/>
        <v>    Genere</v>
      </c>
      <c r="C108" s="233" t="str">
        <f t="shared" si="16"/>
        <v>    Genere</v>
      </c>
      <c r="D108" s="232" t="str">
        <f t="shared" si="17"/>
        <v>    Genere</v>
      </c>
      <c r="E108" s="233" t="str">
        <f t="shared" si="18"/>
        <v>    Genere</v>
      </c>
      <c r="F108" s="232" t="str">
        <f t="shared" si="19"/>
        <v>    Genere</v>
      </c>
      <c r="G108" s="233" t="str">
        <f t="shared" si="20"/>
        <v>    Genere</v>
      </c>
      <c r="H108" s="232" t="str">
        <f t="shared" si="21"/>
        <v>    Genere</v>
      </c>
      <c r="I108" s="233" t="str">
        <f t="shared" si="22"/>
        <v>    Genere</v>
      </c>
      <c r="J108" s="232" t="str">
        <f t="shared" si="23"/>
        <v>    Genere</v>
      </c>
      <c r="K108" s="234" t="str">
        <f t="shared" si="24"/>
        <v>    Genere</v>
      </c>
      <c r="W108" s="213">
        <v>91</v>
      </c>
      <c r="X108" s="213">
        <f ca="1" t="shared" si="14"/>
        <v>1</v>
      </c>
      <c r="Y108" s="213">
        <f ca="1" t="shared" si="28"/>
        <v>1</v>
      </c>
      <c r="Z108" s="213">
        <f ca="1" t="shared" si="28"/>
      </c>
      <c r="AA108" s="213">
        <f ca="1" t="shared" si="28"/>
      </c>
      <c r="AB108" s="213">
        <f ca="1" t="shared" si="28"/>
        <v>1</v>
      </c>
      <c r="AC108" s="213">
        <f ca="1" t="shared" si="29"/>
      </c>
      <c r="AD108" s="213">
        <f ca="1" t="shared" si="29"/>
      </c>
      <c r="AE108" s="213">
        <f ca="1" t="shared" si="29"/>
      </c>
      <c r="AF108" s="213">
        <f ca="1" t="shared" si="29"/>
      </c>
      <c r="AG108" s="213">
        <f ca="1" t="shared" si="29"/>
        <v>1</v>
      </c>
    </row>
    <row r="109" spans="1:33" ht="12.75">
      <c r="A109" s="231">
        <v>92</v>
      </c>
      <c r="B109" s="232" t="str">
        <f t="shared" si="25"/>
        <v>    Genere</v>
      </c>
      <c r="C109" s="233" t="str">
        <f t="shared" si="16"/>
        <v>    Genere</v>
      </c>
      <c r="D109" s="232" t="str">
        <f t="shared" si="17"/>
        <v>    Genere</v>
      </c>
      <c r="E109" s="233" t="str">
        <f t="shared" si="18"/>
        <v>    Genere</v>
      </c>
      <c r="F109" s="232" t="str">
        <f t="shared" si="19"/>
        <v>    Genere</v>
      </c>
      <c r="G109" s="233" t="str">
        <f t="shared" si="20"/>
        <v>    Genere</v>
      </c>
      <c r="H109" s="232" t="str">
        <f t="shared" si="21"/>
        <v>    Genere</v>
      </c>
      <c r="I109" s="233" t="str">
        <f t="shared" si="22"/>
        <v>    Genere</v>
      </c>
      <c r="J109" s="232" t="str">
        <f t="shared" si="23"/>
        <v>    Genere</v>
      </c>
      <c r="K109" s="234" t="str">
        <f t="shared" si="24"/>
        <v>    Genere</v>
      </c>
      <c r="W109" s="213">
        <v>92</v>
      </c>
      <c r="X109" s="213">
        <f ca="1" t="shared" si="14"/>
      </c>
      <c r="Y109" s="213">
        <f ca="1" t="shared" si="28"/>
      </c>
      <c r="Z109" s="213">
        <f ca="1" t="shared" si="28"/>
        <v>1</v>
      </c>
      <c r="AA109" s="213">
        <f ca="1" t="shared" si="28"/>
      </c>
      <c r="AB109" s="213">
        <f ca="1" t="shared" si="28"/>
      </c>
      <c r="AC109" s="213">
        <f ca="1" t="shared" si="29"/>
        <v>1</v>
      </c>
      <c r="AD109" s="213">
        <f ca="1" t="shared" si="29"/>
      </c>
      <c r="AE109" s="213">
        <f ca="1" t="shared" si="29"/>
        <v>1</v>
      </c>
      <c r="AF109" s="213">
        <f ca="1" t="shared" si="29"/>
        <v>1</v>
      </c>
      <c r="AG109" s="213">
        <f ca="1" t="shared" si="29"/>
        <v>1</v>
      </c>
    </row>
    <row r="110" spans="1:33" ht="12.75">
      <c r="A110" s="231">
        <v>93</v>
      </c>
      <c r="B110" s="232" t="str">
        <f t="shared" si="25"/>
        <v>    Genere</v>
      </c>
      <c r="C110" s="233" t="str">
        <f t="shared" si="16"/>
        <v>    Genere</v>
      </c>
      <c r="D110" s="232" t="str">
        <f t="shared" si="17"/>
        <v>    Genere</v>
      </c>
      <c r="E110" s="233" t="str">
        <f t="shared" si="18"/>
        <v>    Genere</v>
      </c>
      <c r="F110" s="232" t="str">
        <f t="shared" si="19"/>
        <v>    Genere</v>
      </c>
      <c r="G110" s="233" t="str">
        <f t="shared" si="20"/>
        <v>    Genere</v>
      </c>
      <c r="H110" s="232" t="str">
        <f t="shared" si="21"/>
        <v>    Genere</v>
      </c>
      <c r="I110" s="233" t="str">
        <f t="shared" si="22"/>
        <v>    Genere</v>
      </c>
      <c r="J110" s="232" t="str">
        <f t="shared" si="23"/>
        <v>    Genere</v>
      </c>
      <c r="K110" s="234" t="str">
        <f t="shared" si="24"/>
        <v>    Genere</v>
      </c>
      <c r="W110" s="213">
        <v>93</v>
      </c>
      <c r="X110" s="213">
        <f ca="1" t="shared" si="14"/>
      </c>
      <c r="Y110" s="213">
        <f ca="1" t="shared" si="28"/>
        <v>1</v>
      </c>
      <c r="Z110" s="213">
        <f ca="1" t="shared" si="28"/>
      </c>
      <c r="AA110" s="213">
        <f ca="1" t="shared" si="28"/>
        <v>1</v>
      </c>
      <c r="AB110" s="213">
        <f ca="1" t="shared" si="28"/>
      </c>
      <c r="AC110" s="213">
        <f ca="1" t="shared" si="29"/>
      </c>
      <c r="AD110" s="213">
        <f ca="1" t="shared" si="29"/>
        <v>1</v>
      </c>
      <c r="AE110" s="213">
        <f ca="1" t="shared" si="29"/>
      </c>
      <c r="AF110" s="213">
        <f ca="1" t="shared" si="29"/>
      </c>
      <c r="AG110" s="213">
        <f ca="1" t="shared" si="29"/>
        <v>1</v>
      </c>
    </row>
    <row r="111" spans="1:33" ht="12.75">
      <c r="A111" s="231">
        <v>94</v>
      </c>
      <c r="B111" s="232" t="str">
        <f t="shared" si="25"/>
        <v>    Genere</v>
      </c>
      <c r="C111" s="233" t="str">
        <f t="shared" si="16"/>
        <v>    Genere</v>
      </c>
      <c r="D111" s="232" t="str">
        <f t="shared" si="17"/>
        <v>    Genere</v>
      </c>
      <c r="E111" s="233" t="str">
        <f t="shared" si="18"/>
        <v>    Genere</v>
      </c>
      <c r="F111" s="232" t="str">
        <f t="shared" si="19"/>
        <v>    Genere</v>
      </c>
      <c r="G111" s="233" t="str">
        <f t="shared" si="20"/>
        <v>    Genere</v>
      </c>
      <c r="H111" s="232" t="str">
        <f t="shared" si="21"/>
        <v>    Genere</v>
      </c>
      <c r="I111" s="233" t="str">
        <f t="shared" si="22"/>
        <v>    Genere</v>
      </c>
      <c r="J111" s="232" t="str">
        <f t="shared" si="23"/>
        <v>    Genere</v>
      </c>
      <c r="K111" s="234" t="str">
        <f t="shared" si="24"/>
        <v>    Genere</v>
      </c>
      <c r="W111" s="213">
        <v>94</v>
      </c>
      <c r="X111" s="213">
        <f ca="1" t="shared" si="14"/>
        <v>1</v>
      </c>
      <c r="Y111" s="213">
        <f ca="1" t="shared" si="28"/>
      </c>
      <c r="Z111" s="213">
        <f ca="1" t="shared" si="28"/>
      </c>
      <c r="AA111" s="213">
        <f ca="1" t="shared" si="28"/>
      </c>
      <c r="AB111" s="213">
        <f ca="1" t="shared" si="28"/>
      </c>
      <c r="AC111" s="213">
        <f ca="1" t="shared" si="29"/>
      </c>
      <c r="AD111" s="213">
        <f ca="1" t="shared" si="29"/>
        <v>1</v>
      </c>
      <c r="AE111" s="213">
        <f ca="1" t="shared" si="29"/>
      </c>
      <c r="AF111" s="213">
        <f ca="1" t="shared" si="29"/>
        <v>1</v>
      </c>
      <c r="AG111" s="213">
        <f ca="1" t="shared" si="29"/>
        <v>1</v>
      </c>
    </row>
    <row r="112" spans="1:33" ht="12.75">
      <c r="A112" s="231">
        <v>95</v>
      </c>
      <c r="B112" s="232" t="str">
        <f t="shared" si="25"/>
        <v>    Genere</v>
      </c>
      <c r="C112" s="233" t="str">
        <f t="shared" si="16"/>
        <v>    Genere</v>
      </c>
      <c r="D112" s="232" t="str">
        <f t="shared" si="17"/>
        <v>    Genere</v>
      </c>
      <c r="E112" s="233" t="str">
        <f t="shared" si="18"/>
        <v>    Genere</v>
      </c>
      <c r="F112" s="232" t="str">
        <f t="shared" si="19"/>
        <v>    Genere</v>
      </c>
      <c r="G112" s="233" t="str">
        <f t="shared" si="20"/>
        <v>    Genere</v>
      </c>
      <c r="H112" s="232" t="str">
        <f t="shared" si="21"/>
        <v>    Genere</v>
      </c>
      <c r="I112" s="233" t="str">
        <f t="shared" si="22"/>
        <v>    Genere</v>
      </c>
      <c r="J112" s="232" t="str">
        <f t="shared" si="23"/>
        <v>    Genere</v>
      </c>
      <c r="K112" s="234" t="str">
        <f t="shared" si="24"/>
        <v>    Genere</v>
      </c>
      <c r="W112" s="213">
        <v>95</v>
      </c>
      <c r="X112" s="213">
        <f ca="1" t="shared" si="14"/>
        <v>1</v>
      </c>
      <c r="Y112" s="213">
        <f ca="1" t="shared" si="28"/>
      </c>
      <c r="Z112" s="213">
        <f ca="1" t="shared" si="28"/>
        <v>1</v>
      </c>
      <c r="AA112" s="213">
        <f ca="1" t="shared" si="28"/>
      </c>
      <c r="AB112" s="213">
        <f ca="1" t="shared" si="28"/>
      </c>
      <c r="AC112" s="213">
        <f ca="1" t="shared" si="29"/>
      </c>
      <c r="AD112" s="213">
        <f ca="1" t="shared" si="29"/>
      </c>
      <c r="AE112" s="213">
        <f ca="1" t="shared" si="29"/>
        <v>1</v>
      </c>
      <c r="AF112" s="213">
        <f ca="1" t="shared" si="29"/>
        <v>1</v>
      </c>
      <c r="AG112" s="213">
        <f ca="1" t="shared" si="29"/>
      </c>
    </row>
    <row r="113" spans="1:33" ht="12.75">
      <c r="A113" s="231">
        <v>96</v>
      </c>
      <c r="B113" s="232" t="str">
        <f t="shared" si="25"/>
        <v>    Genere</v>
      </c>
      <c r="C113" s="233" t="str">
        <f t="shared" si="16"/>
        <v>    Genere</v>
      </c>
      <c r="D113" s="232" t="str">
        <f t="shared" si="17"/>
        <v>    Genere</v>
      </c>
      <c r="E113" s="233" t="str">
        <f t="shared" si="18"/>
        <v>    Genere</v>
      </c>
      <c r="F113" s="232" t="str">
        <f t="shared" si="19"/>
        <v>    Genere</v>
      </c>
      <c r="G113" s="233" t="str">
        <f t="shared" si="20"/>
        <v>    Genere</v>
      </c>
      <c r="H113" s="232" t="str">
        <f t="shared" si="21"/>
        <v>    Genere</v>
      </c>
      <c r="I113" s="233" t="str">
        <f t="shared" si="22"/>
        <v>    Genere</v>
      </c>
      <c r="J113" s="232" t="str">
        <f t="shared" si="23"/>
        <v>    Genere</v>
      </c>
      <c r="K113" s="234" t="str">
        <f t="shared" si="24"/>
        <v>    Genere</v>
      </c>
      <c r="W113" s="213">
        <v>96</v>
      </c>
      <c r="X113" s="213">
        <f ca="1" t="shared" si="14"/>
        <v>1</v>
      </c>
      <c r="Y113" s="213">
        <f ca="1" t="shared" si="28"/>
      </c>
      <c r="Z113" s="213">
        <f ca="1" t="shared" si="28"/>
      </c>
      <c r="AA113" s="213">
        <f ca="1" t="shared" si="28"/>
      </c>
      <c r="AB113" s="213">
        <f ca="1" t="shared" si="28"/>
      </c>
      <c r="AC113" s="213">
        <f ca="1" t="shared" si="29"/>
        <v>1</v>
      </c>
      <c r="AD113" s="213">
        <f ca="1" t="shared" si="29"/>
        <v>1</v>
      </c>
      <c r="AE113" s="213">
        <f ca="1" t="shared" si="29"/>
      </c>
      <c r="AF113" s="213">
        <f ca="1" t="shared" si="29"/>
      </c>
      <c r="AG113" s="213">
        <f ca="1" t="shared" si="29"/>
      </c>
    </row>
    <row r="114" spans="1:33" ht="12.75">
      <c r="A114" s="231">
        <v>97</v>
      </c>
      <c r="B114" s="232" t="str">
        <f t="shared" si="25"/>
        <v>    Genere</v>
      </c>
      <c r="C114" s="233" t="str">
        <f t="shared" si="16"/>
        <v>    Genere</v>
      </c>
      <c r="D114" s="232" t="str">
        <f t="shared" si="17"/>
        <v>    Genere</v>
      </c>
      <c r="E114" s="233" t="str">
        <f t="shared" si="18"/>
        <v>    Genere</v>
      </c>
      <c r="F114" s="232" t="str">
        <f t="shared" si="19"/>
        <v>    Genere</v>
      </c>
      <c r="G114" s="233" t="str">
        <f t="shared" si="20"/>
        <v>    Genere</v>
      </c>
      <c r="H114" s="232" t="str">
        <f t="shared" si="21"/>
        <v>    Genere</v>
      </c>
      <c r="I114" s="233" t="str">
        <f t="shared" si="22"/>
        <v>    Genere</v>
      </c>
      <c r="J114" s="232" t="str">
        <f t="shared" si="23"/>
        <v>    Genere</v>
      </c>
      <c r="K114" s="234" t="str">
        <f t="shared" si="24"/>
        <v>    Genere</v>
      </c>
      <c r="W114" s="213">
        <v>97</v>
      </c>
      <c r="X114" s="213">
        <f ca="1" t="shared" si="14"/>
      </c>
      <c r="Y114" s="213">
        <f ca="1" t="shared" si="28"/>
      </c>
      <c r="Z114" s="213">
        <f ca="1" t="shared" si="28"/>
        <v>1</v>
      </c>
      <c r="AA114" s="213">
        <f ca="1" t="shared" si="28"/>
      </c>
      <c r="AB114" s="213">
        <f ca="1" t="shared" si="28"/>
        <v>1</v>
      </c>
      <c r="AC114" s="213">
        <f ca="1" t="shared" si="29"/>
      </c>
      <c r="AD114" s="213">
        <f ca="1" t="shared" si="29"/>
      </c>
      <c r="AE114" s="213">
        <f ca="1" t="shared" si="29"/>
      </c>
      <c r="AF114" s="213">
        <f ca="1" t="shared" si="29"/>
      </c>
      <c r="AG114" s="213">
        <f ca="1" t="shared" si="29"/>
        <v>1</v>
      </c>
    </row>
    <row r="115" spans="1:33" ht="12.75">
      <c r="A115" s="231">
        <v>98</v>
      </c>
      <c r="B115" s="232" t="str">
        <f t="shared" si="25"/>
        <v>    Genere</v>
      </c>
      <c r="C115" s="233" t="str">
        <f t="shared" si="16"/>
        <v>    Genere</v>
      </c>
      <c r="D115" s="232" t="str">
        <f t="shared" si="17"/>
        <v>    Genere</v>
      </c>
      <c r="E115" s="233" t="str">
        <f t="shared" si="18"/>
        <v>    Genere</v>
      </c>
      <c r="F115" s="232" t="str">
        <f t="shared" si="19"/>
        <v>    Genere</v>
      </c>
      <c r="G115" s="233" t="str">
        <f t="shared" si="20"/>
        <v>    Genere</v>
      </c>
      <c r="H115" s="232" t="str">
        <f t="shared" si="21"/>
        <v>    Genere</v>
      </c>
      <c r="I115" s="233" t="str">
        <f t="shared" si="22"/>
        <v>    Genere</v>
      </c>
      <c r="J115" s="232" t="str">
        <f t="shared" si="23"/>
        <v>    Genere</v>
      </c>
      <c r="K115" s="234" t="str">
        <f t="shared" si="24"/>
        <v>    Genere</v>
      </c>
      <c r="W115" s="213">
        <v>98</v>
      </c>
      <c r="X115" s="213">
        <f ca="1" t="shared" si="14"/>
        <v>1</v>
      </c>
      <c r="Y115" s="213">
        <f ca="1" t="shared" si="28"/>
      </c>
      <c r="Z115" s="213">
        <f ca="1" t="shared" si="28"/>
        <v>1</v>
      </c>
      <c r="AA115" s="213">
        <f ca="1" t="shared" si="28"/>
      </c>
      <c r="AB115" s="213">
        <f ca="1" t="shared" si="28"/>
      </c>
      <c r="AC115" s="213">
        <f ca="1" t="shared" si="29"/>
        <v>1</v>
      </c>
      <c r="AD115" s="213">
        <f ca="1" t="shared" si="29"/>
      </c>
      <c r="AE115" s="213">
        <f ca="1" t="shared" si="29"/>
        <v>1</v>
      </c>
      <c r="AF115" s="213">
        <f ca="1" t="shared" si="29"/>
      </c>
      <c r="AG115" s="213">
        <f ca="1" t="shared" si="29"/>
        <v>1</v>
      </c>
    </row>
    <row r="116" spans="1:33" ht="12.75">
      <c r="A116" s="231">
        <v>99</v>
      </c>
      <c r="B116" s="232" t="str">
        <f t="shared" si="25"/>
        <v>    Genere</v>
      </c>
      <c r="C116" s="233" t="str">
        <f t="shared" si="16"/>
        <v>    Genere</v>
      </c>
      <c r="D116" s="232" t="str">
        <f t="shared" si="17"/>
        <v>    Genere</v>
      </c>
      <c r="E116" s="233" t="str">
        <f t="shared" si="18"/>
        <v>    Genere</v>
      </c>
      <c r="F116" s="232" t="str">
        <f t="shared" si="19"/>
        <v>    Genere</v>
      </c>
      <c r="G116" s="233" t="str">
        <f t="shared" si="20"/>
        <v>    Genere</v>
      </c>
      <c r="H116" s="232" t="str">
        <f t="shared" si="21"/>
        <v>    Genere</v>
      </c>
      <c r="I116" s="233" t="str">
        <f t="shared" si="22"/>
        <v>    Genere</v>
      </c>
      <c r="J116" s="232" t="str">
        <f t="shared" si="23"/>
        <v>    Genere</v>
      </c>
      <c r="K116" s="234" t="str">
        <f t="shared" si="24"/>
        <v>    Genere</v>
      </c>
      <c r="W116" s="213">
        <v>99</v>
      </c>
      <c r="X116" s="213">
        <f ca="1" t="shared" si="14"/>
      </c>
      <c r="Y116" s="213">
        <f ca="1" t="shared" si="28"/>
      </c>
      <c r="Z116" s="213">
        <f ca="1" t="shared" si="28"/>
        <v>1</v>
      </c>
      <c r="AA116" s="213">
        <f ca="1" t="shared" si="28"/>
      </c>
      <c r="AB116" s="213">
        <f ca="1" t="shared" si="28"/>
      </c>
      <c r="AC116" s="213">
        <f aca="true" ca="1" t="shared" si="30" ref="AC116:AG125">IF(RAND()&lt;=$E$12,1,"")</f>
        <v>1</v>
      </c>
      <c r="AD116" s="213">
        <f ca="1" t="shared" si="30"/>
      </c>
      <c r="AE116" s="213">
        <f ca="1" t="shared" si="30"/>
      </c>
      <c r="AF116" s="213">
        <f ca="1" t="shared" si="30"/>
        <v>1</v>
      </c>
      <c r="AG116" s="213">
        <f ca="1" t="shared" si="30"/>
      </c>
    </row>
    <row r="117" spans="1:33" ht="12.75">
      <c r="A117" s="231">
        <v>100</v>
      </c>
      <c r="B117" s="232" t="str">
        <f t="shared" si="25"/>
        <v>    Genere</v>
      </c>
      <c r="C117" s="233" t="str">
        <f t="shared" si="16"/>
        <v>    Genere</v>
      </c>
      <c r="D117" s="232" t="str">
        <f t="shared" si="17"/>
        <v>    Genere</v>
      </c>
      <c r="E117" s="233" t="str">
        <f t="shared" si="18"/>
        <v>    Genere</v>
      </c>
      <c r="F117" s="232" t="str">
        <f t="shared" si="19"/>
        <v>    Genere</v>
      </c>
      <c r="G117" s="233" t="str">
        <f t="shared" si="20"/>
        <v>    Genere</v>
      </c>
      <c r="H117" s="232" t="str">
        <f t="shared" si="21"/>
        <v>    Genere</v>
      </c>
      <c r="I117" s="233" t="str">
        <f t="shared" si="22"/>
        <v>    Genere</v>
      </c>
      <c r="J117" s="232" t="str">
        <f t="shared" si="23"/>
        <v>    Genere</v>
      </c>
      <c r="K117" s="234" t="str">
        <f t="shared" si="24"/>
        <v>    Genere</v>
      </c>
      <c r="W117" s="213">
        <v>100</v>
      </c>
      <c r="X117" s="213">
        <f ca="1" t="shared" si="14"/>
        <v>1</v>
      </c>
      <c r="Y117" s="213">
        <f aca="true" ca="1" t="shared" si="31" ref="Y117:AB136">IF(RAND()&lt;=$E$12,1,"")</f>
      </c>
      <c r="Z117" s="213">
        <f ca="1" t="shared" si="31"/>
      </c>
      <c r="AA117" s="213">
        <f ca="1" t="shared" si="31"/>
      </c>
      <c r="AB117" s="213">
        <f ca="1" t="shared" si="31"/>
        <v>1</v>
      </c>
      <c r="AC117" s="213">
        <f ca="1" t="shared" si="30"/>
      </c>
      <c r="AD117" s="213">
        <f ca="1" t="shared" si="30"/>
        <v>1</v>
      </c>
      <c r="AE117" s="213">
        <f ca="1" t="shared" si="30"/>
      </c>
      <c r="AF117" s="213">
        <f ca="1" t="shared" si="30"/>
      </c>
      <c r="AG117" s="213">
        <f ca="1" t="shared" si="30"/>
      </c>
    </row>
    <row r="118" spans="1:33" ht="12.75">
      <c r="A118" s="231">
        <v>101</v>
      </c>
      <c r="B118" s="232" t="str">
        <f t="shared" si="25"/>
        <v>    Genere</v>
      </c>
      <c r="C118" s="233" t="str">
        <f t="shared" si="16"/>
        <v>    Genere</v>
      </c>
      <c r="D118" s="232" t="str">
        <f t="shared" si="17"/>
        <v>    Genere</v>
      </c>
      <c r="E118" s="233" t="str">
        <f t="shared" si="18"/>
        <v>    Genere</v>
      </c>
      <c r="F118" s="232" t="str">
        <f t="shared" si="19"/>
        <v>    Genere</v>
      </c>
      <c r="G118" s="233" t="str">
        <f t="shared" si="20"/>
        <v>    Genere</v>
      </c>
      <c r="H118" s="232" t="str">
        <f t="shared" si="21"/>
        <v>    Genere</v>
      </c>
      <c r="I118" s="233" t="str">
        <f t="shared" si="22"/>
        <v>    Genere</v>
      </c>
      <c r="J118" s="232" t="str">
        <f t="shared" si="23"/>
        <v>    Genere</v>
      </c>
      <c r="K118" s="234" t="str">
        <f t="shared" si="24"/>
        <v>    Genere</v>
      </c>
      <c r="W118" s="213">
        <v>101</v>
      </c>
      <c r="X118" s="213">
        <f ca="1" t="shared" si="14"/>
      </c>
      <c r="Y118" s="213">
        <f ca="1" t="shared" si="31"/>
      </c>
      <c r="Z118" s="213">
        <f ca="1" t="shared" si="31"/>
        <v>1</v>
      </c>
      <c r="AA118" s="213">
        <f ca="1" t="shared" si="31"/>
      </c>
      <c r="AB118" s="213">
        <f ca="1" t="shared" si="31"/>
      </c>
      <c r="AC118" s="213">
        <f ca="1" t="shared" si="30"/>
        <v>1</v>
      </c>
      <c r="AD118" s="213">
        <f ca="1" t="shared" si="30"/>
      </c>
      <c r="AE118" s="213">
        <f ca="1" t="shared" si="30"/>
        <v>1</v>
      </c>
      <c r="AF118" s="213">
        <f ca="1" t="shared" si="30"/>
      </c>
      <c r="AG118" s="213">
        <f ca="1" t="shared" si="30"/>
      </c>
    </row>
    <row r="119" spans="1:33" ht="12.75">
      <c r="A119" s="231">
        <v>102</v>
      </c>
      <c r="B119" s="232" t="str">
        <f t="shared" si="25"/>
        <v>    Genere</v>
      </c>
      <c r="C119" s="233" t="str">
        <f t="shared" si="16"/>
        <v>    Genere</v>
      </c>
      <c r="D119" s="232" t="str">
        <f t="shared" si="17"/>
        <v>    Genere</v>
      </c>
      <c r="E119" s="233" t="str">
        <f t="shared" si="18"/>
        <v>    Genere</v>
      </c>
      <c r="F119" s="232" t="str">
        <f t="shared" si="19"/>
        <v>    Genere</v>
      </c>
      <c r="G119" s="233" t="str">
        <f t="shared" si="20"/>
        <v>    Genere</v>
      </c>
      <c r="H119" s="232" t="str">
        <f t="shared" si="21"/>
        <v>    Genere</v>
      </c>
      <c r="I119" s="233" t="str">
        <f t="shared" si="22"/>
        <v>    Genere</v>
      </c>
      <c r="J119" s="232" t="str">
        <f t="shared" si="23"/>
        <v>    Genere</v>
      </c>
      <c r="K119" s="234" t="str">
        <f t="shared" si="24"/>
        <v>    Genere</v>
      </c>
      <c r="W119" s="213">
        <v>102</v>
      </c>
      <c r="X119" s="213">
        <f ca="1" t="shared" si="14"/>
      </c>
      <c r="Y119" s="213">
        <f ca="1" t="shared" si="31"/>
        <v>1</v>
      </c>
      <c r="Z119" s="213">
        <f ca="1" t="shared" si="31"/>
        <v>1</v>
      </c>
      <c r="AA119" s="213">
        <f ca="1" t="shared" si="31"/>
        <v>1</v>
      </c>
      <c r="AB119" s="213">
        <f ca="1" t="shared" si="31"/>
        <v>1</v>
      </c>
      <c r="AC119" s="213">
        <f ca="1" t="shared" si="30"/>
        <v>1</v>
      </c>
      <c r="AD119" s="213">
        <f ca="1" t="shared" si="30"/>
      </c>
      <c r="AE119" s="213">
        <f ca="1" t="shared" si="30"/>
      </c>
      <c r="AF119" s="213">
        <f ca="1" t="shared" si="30"/>
      </c>
      <c r="AG119" s="213">
        <f ca="1" t="shared" si="30"/>
        <v>1</v>
      </c>
    </row>
    <row r="120" spans="1:33" ht="12.75">
      <c r="A120" s="231">
        <v>103</v>
      </c>
      <c r="B120" s="232" t="str">
        <f t="shared" si="25"/>
        <v>    Genere</v>
      </c>
      <c r="C120" s="233" t="str">
        <f t="shared" si="16"/>
        <v>    Genere</v>
      </c>
      <c r="D120" s="232" t="str">
        <f t="shared" si="17"/>
        <v>    Genere</v>
      </c>
      <c r="E120" s="233" t="str">
        <f t="shared" si="18"/>
        <v>    Genere</v>
      </c>
      <c r="F120" s="232" t="str">
        <f t="shared" si="19"/>
        <v>    Genere</v>
      </c>
      <c r="G120" s="233" t="str">
        <f t="shared" si="20"/>
        <v>    Genere</v>
      </c>
      <c r="H120" s="232" t="str">
        <f t="shared" si="21"/>
        <v>    Genere</v>
      </c>
      <c r="I120" s="233" t="str">
        <f t="shared" si="22"/>
        <v>    Genere</v>
      </c>
      <c r="J120" s="232" t="str">
        <f t="shared" si="23"/>
        <v>    Genere</v>
      </c>
      <c r="K120" s="234" t="str">
        <f t="shared" si="24"/>
        <v>    Genere</v>
      </c>
      <c r="W120" s="213">
        <v>103</v>
      </c>
      <c r="X120" s="213">
        <f ca="1" t="shared" si="14"/>
      </c>
      <c r="Y120" s="213">
        <f ca="1" t="shared" si="31"/>
      </c>
      <c r="Z120" s="213">
        <f ca="1" t="shared" si="31"/>
        <v>1</v>
      </c>
      <c r="AA120" s="213">
        <f ca="1" t="shared" si="31"/>
        <v>1</v>
      </c>
      <c r="AB120" s="213">
        <f ca="1" t="shared" si="31"/>
      </c>
      <c r="AC120" s="213">
        <f ca="1" t="shared" si="30"/>
      </c>
      <c r="AD120" s="213">
        <f ca="1" t="shared" si="30"/>
      </c>
      <c r="AE120" s="213">
        <f ca="1" t="shared" si="30"/>
      </c>
      <c r="AF120" s="213">
        <f ca="1" t="shared" si="30"/>
      </c>
      <c r="AG120" s="213">
        <f ca="1" t="shared" si="30"/>
        <v>1</v>
      </c>
    </row>
    <row r="121" spans="1:33" ht="12.75">
      <c r="A121" s="231">
        <v>104</v>
      </c>
      <c r="B121" s="232" t="str">
        <f t="shared" si="25"/>
        <v>    Genere</v>
      </c>
      <c r="C121" s="233" t="str">
        <f t="shared" si="16"/>
        <v>    Genere</v>
      </c>
      <c r="D121" s="232" t="str">
        <f t="shared" si="17"/>
        <v>    Genere</v>
      </c>
      <c r="E121" s="233" t="str">
        <f t="shared" si="18"/>
        <v>    Genere</v>
      </c>
      <c r="F121" s="232" t="str">
        <f t="shared" si="19"/>
        <v>    Genere</v>
      </c>
      <c r="G121" s="233" t="str">
        <f t="shared" si="20"/>
        <v>    Genere</v>
      </c>
      <c r="H121" s="232" t="str">
        <f t="shared" si="21"/>
        <v>    Genere</v>
      </c>
      <c r="I121" s="233" t="str">
        <f t="shared" si="22"/>
        <v>    Genere</v>
      </c>
      <c r="J121" s="232" t="str">
        <f t="shared" si="23"/>
        <v>    Genere</v>
      </c>
      <c r="K121" s="234" t="str">
        <f t="shared" si="24"/>
        <v>    Genere</v>
      </c>
      <c r="W121" s="213">
        <v>104</v>
      </c>
      <c r="X121" s="213">
        <f ca="1" t="shared" si="14"/>
        <v>1</v>
      </c>
      <c r="Y121" s="213">
        <f ca="1" t="shared" si="31"/>
        <v>1</v>
      </c>
      <c r="Z121" s="213">
        <f ca="1" t="shared" si="31"/>
      </c>
      <c r="AA121" s="213">
        <f ca="1" t="shared" si="31"/>
      </c>
      <c r="AB121" s="213">
        <f ca="1" t="shared" si="31"/>
      </c>
      <c r="AC121" s="213">
        <f ca="1" t="shared" si="30"/>
      </c>
      <c r="AD121" s="213">
        <f ca="1" t="shared" si="30"/>
        <v>1</v>
      </c>
      <c r="AE121" s="213">
        <f ca="1" t="shared" si="30"/>
      </c>
      <c r="AF121" s="213">
        <f ca="1" t="shared" si="30"/>
      </c>
      <c r="AG121" s="213">
        <f ca="1" t="shared" si="30"/>
      </c>
    </row>
    <row r="122" spans="1:33" ht="12.75">
      <c r="A122" s="231">
        <v>105</v>
      </c>
      <c r="B122" s="232" t="str">
        <f t="shared" si="25"/>
        <v>    Genere</v>
      </c>
      <c r="C122" s="233" t="str">
        <f t="shared" si="16"/>
        <v>    Genere</v>
      </c>
      <c r="D122" s="232" t="str">
        <f t="shared" si="17"/>
        <v>    Genere</v>
      </c>
      <c r="E122" s="233" t="str">
        <f t="shared" si="18"/>
        <v>    Genere</v>
      </c>
      <c r="F122" s="232" t="str">
        <f t="shared" si="19"/>
        <v>    Genere</v>
      </c>
      <c r="G122" s="233" t="str">
        <f t="shared" si="20"/>
        <v>    Genere</v>
      </c>
      <c r="H122" s="232" t="str">
        <f t="shared" si="21"/>
        <v>    Genere</v>
      </c>
      <c r="I122" s="233" t="str">
        <f t="shared" si="22"/>
        <v>    Genere</v>
      </c>
      <c r="J122" s="232" t="str">
        <f t="shared" si="23"/>
        <v>    Genere</v>
      </c>
      <c r="K122" s="234" t="str">
        <f t="shared" si="24"/>
        <v>    Genere</v>
      </c>
      <c r="W122" s="213">
        <v>105</v>
      </c>
      <c r="X122" s="213">
        <f ca="1" t="shared" si="14"/>
      </c>
      <c r="Y122" s="213">
        <f ca="1" t="shared" si="31"/>
      </c>
      <c r="Z122" s="213">
        <f ca="1" t="shared" si="31"/>
        <v>1</v>
      </c>
      <c r="AA122" s="213">
        <f ca="1" t="shared" si="31"/>
      </c>
      <c r="AB122" s="213">
        <f ca="1" t="shared" si="31"/>
        <v>1</v>
      </c>
      <c r="AC122" s="213">
        <f ca="1" t="shared" si="30"/>
      </c>
      <c r="AD122" s="213">
        <f ca="1" t="shared" si="30"/>
      </c>
      <c r="AE122" s="213">
        <f ca="1" t="shared" si="30"/>
      </c>
      <c r="AF122" s="213">
        <f ca="1" t="shared" si="30"/>
        <v>1</v>
      </c>
      <c r="AG122" s="213">
        <f ca="1" t="shared" si="30"/>
        <v>1</v>
      </c>
    </row>
    <row r="123" spans="1:33" ht="12.75">
      <c r="A123" s="231">
        <v>106</v>
      </c>
      <c r="B123" s="232" t="str">
        <f t="shared" si="25"/>
        <v>    Genere</v>
      </c>
      <c r="C123" s="233" t="str">
        <f t="shared" si="16"/>
        <v>    Genere</v>
      </c>
      <c r="D123" s="232" t="str">
        <f t="shared" si="17"/>
        <v>    Genere</v>
      </c>
      <c r="E123" s="233" t="str">
        <f t="shared" si="18"/>
        <v>    Genere</v>
      </c>
      <c r="F123" s="232" t="str">
        <f t="shared" si="19"/>
        <v>    Genere</v>
      </c>
      <c r="G123" s="233" t="str">
        <f t="shared" si="20"/>
        <v>    Genere</v>
      </c>
      <c r="H123" s="232" t="str">
        <f t="shared" si="21"/>
        <v>    Genere</v>
      </c>
      <c r="I123" s="233" t="str">
        <f t="shared" si="22"/>
        <v>    Genere</v>
      </c>
      <c r="J123" s="232" t="str">
        <f t="shared" si="23"/>
        <v>    Genere</v>
      </c>
      <c r="K123" s="234" t="str">
        <f t="shared" si="24"/>
        <v>    Genere</v>
      </c>
      <c r="W123" s="213">
        <v>106</v>
      </c>
      <c r="X123" s="213">
        <f ca="1" t="shared" si="14"/>
        <v>1</v>
      </c>
      <c r="Y123" s="213">
        <f ca="1" t="shared" si="31"/>
        <v>1</v>
      </c>
      <c r="Z123" s="213">
        <f ca="1" t="shared" si="31"/>
        <v>1</v>
      </c>
      <c r="AA123" s="213">
        <f ca="1" t="shared" si="31"/>
      </c>
      <c r="AB123" s="213">
        <f ca="1" t="shared" si="31"/>
      </c>
      <c r="AC123" s="213">
        <f ca="1" t="shared" si="30"/>
        <v>1</v>
      </c>
      <c r="AD123" s="213">
        <f ca="1" t="shared" si="30"/>
      </c>
      <c r="AE123" s="213">
        <f ca="1" t="shared" si="30"/>
      </c>
      <c r="AF123" s="213">
        <f ca="1" t="shared" si="30"/>
        <v>1</v>
      </c>
      <c r="AG123" s="213">
        <f ca="1" t="shared" si="30"/>
        <v>1</v>
      </c>
    </row>
    <row r="124" spans="1:33" ht="12.75">
      <c r="A124" s="231">
        <v>107</v>
      </c>
      <c r="B124" s="232" t="str">
        <f t="shared" si="25"/>
        <v>    Genere</v>
      </c>
      <c r="C124" s="233" t="str">
        <f t="shared" si="16"/>
        <v>    Genere</v>
      </c>
      <c r="D124" s="232" t="str">
        <f t="shared" si="17"/>
        <v>    Genere</v>
      </c>
      <c r="E124" s="233" t="str">
        <f t="shared" si="18"/>
        <v>    Genere</v>
      </c>
      <c r="F124" s="232" t="str">
        <f t="shared" si="19"/>
        <v>    Genere</v>
      </c>
      <c r="G124" s="233" t="str">
        <f t="shared" si="20"/>
        <v>    Genere</v>
      </c>
      <c r="H124" s="232" t="str">
        <f t="shared" si="21"/>
        <v>    Genere</v>
      </c>
      <c r="I124" s="233" t="str">
        <f t="shared" si="22"/>
        <v>    Genere</v>
      </c>
      <c r="J124" s="232" t="str">
        <f t="shared" si="23"/>
        <v>    Genere</v>
      </c>
      <c r="K124" s="234" t="str">
        <f t="shared" si="24"/>
        <v>    Genere</v>
      </c>
      <c r="W124" s="213">
        <v>107</v>
      </c>
      <c r="X124" s="213">
        <f ca="1" t="shared" si="14"/>
      </c>
      <c r="Y124" s="213">
        <f ca="1" t="shared" si="31"/>
      </c>
      <c r="Z124" s="213">
        <f ca="1" t="shared" si="31"/>
        <v>1</v>
      </c>
      <c r="AA124" s="213">
        <f ca="1" t="shared" si="31"/>
      </c>
      <c r="AB124" s="213">
        <f ca="1" t="shared" si="31"/>
      </c>
      <c r="AC124" s="213">
        <f ca="1" t="shared" si="30"/>
      </c>
      <c r="AD124" s="213">
        <f ca="1" t="shared" si="30"/>
      </c>
      <c r="AE124" s="213">
        <f ca="1" t="shared" si="30"/>
      </c>
      <c r="AF124" s="213">
        <f ca="1" t="shared" si="30"/>
        <v>1</v>
      </c>
      <c r="AG124" s="213">
        <f ca="1" t="shared" si="30"/>
      </c>
    </row>
    <row r="125" spans="1:33" ht="12.75">
      <c r="A125" s="231">
        <v>108</v>
      </c>
      <c r="B125" s="232" t="str">
        <f t="shared" si="25"/>
        <v>    Genere</v>
      </c>
      <c r="C125" s="233" t="str">
        <f t="shared" si="16"/>
        <v>    Genere</v>
      </c>
      <c r="D125" s="232" t="str">
        <f t="shared" si="17"/>
        <v>    Genere</v>
      </c>
      <c r="E125" s="233" t="str">
        <f t="shared" si="18"/>
        <v>    Genere</v>
      </c>
      <c r="F125" s="232" t="str">
        <f t="shared" si="19"/>
        <v>    Genere</v>
      </c>
      <c r="G125" s="233" t="str">
        <f t="shared" si="20"/>
        <v>    Genere</v>
      </c>
      <c r="H125" s="232" t="str">
        <f t="shared" si="21"/>
        <v>    Genere</v>
      </c>
      <c r="I125" s="233" t="str">
        <f t="shared" si="22"/>
        <v>    Genere</v>
      </c>
      <c r="J125" s="232" t="str">
        <f t="shared" si="23"/>
        <v>    Genere</v>
      </c>
      <c r="K125" s="234" t="str">
        <f t="shared" si="24"/>
        <v>    Genere</v>
      </c>
      <c r="W125" s="213">
        <v>108</v>
      </c>
      <c r="X125" s="213">
        <f ca="1" t="shared" si="14"/>
      </c>
      <c r="Y125" s="213">
        <f ca="1" t="shared" si="31"/>
        <v>1</v>
      </c>
      <c r="Z125" s="213">
        <f ca="1" t="shared" si="31"/>
      </c>
      <c r="AA125" s="213">
        <f ca="1" t="shared" si="31"/>
      </c>
      <c r="AB125" s="213">
        <f ca="1" t="shared" si="31"/>
      </c>
      <c r="AC125" s="213">
        <f ca="1" t="shared" si="30"/>
      </c>
      <c r="AD125" s="213">
        <f ca="1" t="shared" si="30"/>
      </c>
      <c r="AE125" s="213">
        <f ca="1" t="shared" si="30"/>
        <v>1</v>
      </c>
      <c r="AF125" s="213">
        <f ca="1" t="shared" si="30"/>
      </c>
      <c r="AG125" s="213">
        <f ca="1" t="shared" si="30"/>
      </c>
    </row>
    <row r="126" spans="1:33" ht="12.75">
      <c r="A126" s="231">
        <v>109</v>
      </c>
      <c r="B126" s="232" t="str">
        <f t="shared" si="25"/>
        <v>    Genere</v>
      </c>
      <c r="C126" s="233" t="str">
        <f t="shared" si="16"/>
        <v>    Genere</v>
      </c>
      <c r="D126" s="232" t="str">
        <f t="shared" si="17"/>
        <v>    Genere</v>
      </c>
      <c r="E126" s="233" t="str">
        <f t="shared" si="18"/>
        <v>    Genere</v>
      </c>
      <c r="F126" s="232" t="str">
        <f t="shared" si="19"/>
        <v>    Genere</v>
      </c>
      <c r="G126" s="233" t="str">
        <f t="shared" si="20"/>
        <v>    Genere</v>
      </c>
      <c r="H126" s="232" t="str">
        <f t="shared" si="21"/>
        <v>    Genere</v>
      </c>
      <c r="I126" s="233" t="str">
        <f t="shared" si="22"/>
        <v>    Genere</v>
      </c>
      <c r="J126" s="232" t="str">
        <f t="shared" si="23"/>
        <v>    Genere</v>
      </c>
      <c r="K126" s="234" t="str">
        <f t="shared" si="24"/>
        <v>    Genere</v>
      </c>
      <c r="W126" s="213">
        <v>109</v>
      </c>
      <c r="X126" s="213">
        <f ca="1" t="shared" si="14"/>
        <v>1</v>
      </c>
      <c r="Y126" s="213">
        <f ca="1" t="shared" si="31"/>
      </c>
      <c r="Z126" s="213">
        <f ca="1" t="shared" si="31"/>
      </c>
      <c r="AA126" s="213">
        <f ca="1" t="shared" si="31"/>
      </c>
      <c r="AB126" s="213">
        <f ca="1" t="shared" si="31"/>
        <v>1</v>
      </c>
      <c r="AC126" s="213">
        <f aca="true" ca="1" t="shared" si="32" ref="AC126:AG135">IF(RAND()&lt;=$E$12,1,"")</f>
        <v>1</v>
      </c>
      <c r="AD126" s="213">
        <f ca="1" t="shared" si="32"/>
      </c>
      <c r="AE126" s="213">
        <f ca="1" t="shared" si="32"/>
      </c>
      <c r="AF126" s="213">
        <f ca="1" t="shared" si="32"/>
        <v>1</v>
      </c>
      <c r="AG126" s="213">
        <f ca="1" t="shared" si="32"/>
      </c>
    </row>
    <row r="127" spans="1:33" ht="12.75">
      <c r="A127" s="231">
        <v>110</v>
      </c>
      <c r="B127" s="232" t="str">
        <f t="shared" si="25"/>
        <v>    Genere</v>
      </c>
      <c r="C127" s="233" t="str">
        <f t="shared" si="16"/>
        <v>    Genere</v>
      </c>
      <c r="D127" s="232" t="str">
        <f t="shared" si="17"/>
        <v>    Genere</v>
      </c>
      <c r="E127" s="233" t="str">
        <f t="shared" si="18"/>
        <v>    Genere</v>
      </c>
      <c r="F127" s="232" t="str">
        <f t="shared" si="19"/>
        <v>    Genere</v>
      </c>
      <c r="G127" s="233" t="str">
        <f t="shared" si="20"/>
        <v>    Genere</v>
      </c>
      <c r="H127" s="232" t="str">
        <f t="shared" si="21"/>
        <v>    Genere</v>
      </c>
      <c r="I127" s="233" t="str">
        <f t="shared" si="22"/>
        <v>    Genere</v>
      </c>
      <c r="J127" s="232" t="str">
        <f t="shared" si="23"/>
        <v>    Genere</v>
      </c>
      <c r="K127" s="234" t="str">
        <f t="shared" si="24"/>
        <v>    Genere</v>
      </c>
      <c r="W127" s="213">
        <v>110</v>
      </c>
      <c r="X127" s="213">
        <f ca="1" t="shared" si="14"/>
        <v>1</v>
      </c>
      <c r="Y127" s="213">
        <f ca="1" t="shared" si="31"/>
      </c>
      <c r="Z127" s="213">
        <f ca="1" t="shared" si="31"/>
        <v>1</v>
      </c>
      <c r="AA127" s="213">
        <f ca="1" t="shared" si="31"/>
        <v>1</v>
      </c>
      <c r="AB127" s="213">
        <f ca="1" t="shared" si="31"/>
      </c>
      <c r="AC127" s="213">
        <f ca="1" t="shared" si="32"/>
      </c>
      <c r="AD127" s="213">
        <f ca="1" t="shared" si="32"/>
      </c>
      <c r="AE127" s="213">
        <f ca="1" t="shared" si="32"/>
        <v>1</v>
      </c>
      <c r="AF127" s="213">
        <f ca="1" t="shared" si="32"/>
      </c>
      <c r="AG127" s="213">
        <f ca="1" t="shared" si="32"/>
      </c>
    </row>
    <row r="128" spans="1:33" ht="12.75">
      <c r="A128" s="231">
        <v>111</v>
      </c>
      <c r="B128" s="232" t="str">
        <f t="shared" si="25"/>
        <v>    Genere</v>
      </c>
      <c r="C128" s="233" t="str">
        <f t="shared" si="16"/>
        <v>    Genere</v>
      </c>
      <c r="D128" s="232" t="str">
        <f t="shared" si="17"/>
        <v>    Genere</v>
      </c>
      <c r="E128" s="233" t="str">
        <f t="shared" si="18"/>
        <v>    Genere</v>
      </c>
      <c r="F128" s="232" t="str">
        <f t="shared" si="19"/>
        <v>    Genere</v>
      </c>
      <c r="G128" s="233" t="str">
        <f t="shared" si="20"/>
        <v>    Genere</v>
      </c>
      <c r="H128" s="232" t="str">
        <f t="shared" si="21"/>
        <v>    Genere</v>
      </c>
      <c r="I128" s="233" t="str">
        <f t="shared" si="22"/>
        <v>    Genere</v>
      </c>
      <c r="J128" s="232" t="str">
        <f t="shared" si="23"/>
        <v>    Genere</v>
      </c>
      <c r="K128" s="234" t="str">
        <f t="shared" si="24"/>
        <v>    Genere</v>
      </c>
      <c r="W128" s="213">
        <v>111</v>
      </c>
      <c r="X128" s="213">
        <f ca="1" t="shared" si="14"/>
        <v>1</v>
      </c>
      <c r="Y128" s="213">
        <f ca="1" t="shared" si="31"/>
        <v>1</v>
      </c>
      <c r="Z128" s="213">
        <f ca="1" t="shared" si="31"/>
      </c>
      <c r="AA128" s="213">
        <f ca="1" t="shared" si="31"/>
        <v>1</v>
      </c>
      <c r="AB128" s="213">
        <f ca="1" t="shared" si="31"/>
      </c>
      <c r="AC128" s="213">
        <f ca="1" t="shared" si="32"/>
      </c>
      <c r="AD128" s="213">
        <f ca="1" t="shared" si="32"/>
        <v>1</v>
      </c>
      <c r="AE128" s="213">
        <f ca="1" t="shared" si="32"/>
      </c>
      <c r="AF128" s="213">
        <f ca="1" t="shared" si="32"/>
        <v>1</v>
      </c>
      <c r="AG128" s="213">
        <f ca="1" t="shared" si="32"/>
        <v>1</v>
      </c>
    </row>
    <row r="129" spans="1:33" ht="12.75">
      <c r="A129" s="231">
        <v>112</v>
      </c>
      <c r="B129" s="232" t="str">
        <f t="shared" si="25"/>
        <v>    Genere</v>
      </c>
      <c r="C129" s="233" t="str">
        <f t="shared" si="16"/>
        <v>    Genere</v>
      </c>
      <c r="D129" s="232" t="str">
        <f t="shared" si="17"/>
        <v>    Genere</v>
      </c>
      <c r="E129" s="233" t="str">
        <f t="shared" si="18"/>
        <v>    Genere</v>
      </c>
      <c r="F129" s="232" t="str">
        <f t="shared" si="19"/>
        <v>    Genere</v>
      </c>
      <c r="G129" s="233" t="str">
        <f t="shared" si="20"/>
        <v>    Genere</v>
      </c>
      <c r="H129" s="232" t="str">
        <f t="shared" si="21"/>
        <v>    Genere</v>
      </c>
      <c r="I129" s="233" t="str">
        <f t="shared" si="22"/>
        <v>    Genere</v>
      </c>
      <c r="J129" s="232" t="str">
        <f t="shared" si="23"/>
        <v>    Genere</v>
      </c>
      <c r="K129" s="234" t="str">
        <f t="shared" si="24"/>
        <v>    Genere</v>
      </c>
      <c r="W129" s="213">
        <v>112</v>
      </c>
      <c r="X129" s="213">
        <f ca="1" t="shared" si="14"/>
      </c>
      <c r="Y129" s="213">
        <f ca="1" t="shared" si="31"/>
      </c>
      <c r="Z129" s="213">
        <f ca="1" t="shared" si="31"/>
        <v>1</v>
      </c>
      <c r="AA129" s="213">
        <f ca="1" t="shared" si="31"/>
        <v>1</v>
      </c>
      <c r="AB129" s="213">
        <f ca="1" t="shared" si="31"/>
      </c>
      <c r="AC129" s="213">
        <f ca="1" t="shared" si="32"/>
      </c>
      <c r="AD129" s="213">
        <f ca="1" t="shared" si="32"/>
      </c>
      <c r="AE129" s="213">
        <f ca="1" t="shared" si="32"/>
      </c>
      <c r="AF129" s="213">
        <f ca="1" t="shared" si="32"/>
      </c>
      <c r="AG129" s="213">
        <f ca="1" t="shared" si="32"/>
      </c>
    </row>
    <row r="130" spans="1:33" ht="12.75">
      <c r="A130" s="231">
        <v>113</v>
      </c>
      <c r="B130" s="232" t="str">
        <f t="shared" si="25"/>
        <v>    Genere</v>
      </c>
      <c r="C130" s="233" t="str">
        <f t="shared" si="16"/>
        <v>    Genere</v>
      </c>
      <c r="D130" s="232" t="str">
        <f t="shared" si="17"/>
        <v>    Genere</v>
      </c>
      <c r="E130" s="233" t="str">
        <f t="shared" si="18"/>
        <v>    Genere</v>
      </c>
      <c r="F130" s="232" t="str">
        <f t="shared" si="19"/>
        <v>    Genere</v>
      </c>
      <c r="G130" s="233" t="str">
        <f t="shared" si="20"/>
        <v>    Genere</v>
      </c>
      <c r="H130" s="232" t="str">
        <f t="shared" si="21"/>
        <v>    Genere</v>
      </c>
      <c r="I130" s="233" t="str">
        <f t="shared" si="22"/>
        <v>    Genere</v>
      </c>
      <c r="J130" s="232" t="str">
        <f t="shared" si="23"/>
        <v>    Genere</v>
      </c>
      <c r="K130" s="234" t="str">
        <f t="shared" si="24"/>
        <v>    Genere</v>
      </c>
      <c r="W130" s="213">
        <v>113</v>
      </c>
      <c r="X130" s="213">
        <f ca="1" t="shared" si="14"/>
      </c>
      <c r="Y130" s="213">
        <f ca="1" t="shared" si="31"/>
      </c>
      <c r="Z130" s="213">
        <f ca="1" t="shared" si="31"/>
        <v>1</v>
      </c>
      <c r="AA130" s="213">
        <f ca="1" t="shared" si="31"/>
      </c>
      <c r="AB130" s="213">
        <f ca="1" t="shared" si="31"/>
        <v>1</v>
      </c>
      <c r="AC130" s="213">
        <f ca="1" t="shared" si="32"/>
        <v>1</v>
      </c>
      <c r="AD130" s="213">
        <f ca="1" t="shared" si="32"/>
      </c>
      <c r="AE130" s="213">
        <f ca="1" t="shared" si="32"/>
        <v>1</v>
      </c>
      <c r="AF130" s="213">
        <f ca="1" t="shared" si="32"/>
      </c>
      <c r="AG130" s="213">
        <f ca="1" t="shared" si="32"/>
        <v>1</v>
      </c>
    </row>
    <row r="131" spans="1:33" ht="12.75">
      <c r="A131" s="231">
        <v>114</v>
      </c>
      <c r="B131" s="232" t="str">
        <f t="shared" si="25"/>
        <v>    Genere</v>
      </c>
      <c r="C131" s="233" t="str">
        <f t="shared" si="16"/>
        <v>    Genere</v>
      </c>
      <c r="D131" s="232" t="str">
        <f t="shared" si="17"/>
        <v>    Genere</v>
      </c>
      <c r="E131" s="233" t="str">
        <f t="shared" si="18"/>
        <v>    Genere</v>
      </c>
      <c r="F131" s="232" t="str">
        <f t="shared" si="19"/>
        <v>    Genere</v>
      </c>
      <c r="G131" s="233" t="str">
        <f t="shared" si="20"/>
        <v>    Genere</v>
      </c>
      <c r="H131" s="232" t="str">
        <f t="shared" si="21"/>
        <v>    Genere</v>
      </c>
      <c r="I131" s="233" t="str">
        <f t="shared" si="22"/>
        <v>    Genere</v>
      </c>
      <c r="J131" s="232" t="str">
        <f t="shared" si="23"/>
        <v>    Genere</v>
      </c>
      <c r="K131" s="234" t="str">
        <f t="shared" si="24"/>
        <v>    Genere</v>
      </c>
      <c r="W131" s="213">
        <v>114</v>
      </c>
      <c r="X131" s="213">
        <f ca="1" t="shared" si="14"/>
      </c>
      <c r="Y131" s="213">
        <f ca="1" t="shared" si="31"/>
      </c>
      <c r="Z131" s="213">
        <f ca="1" t="shared" si="31"/>
      </c>
      <c r="AA131" s="213">
        <f ca="1" t="shared" si="31"/>
        <v>1</v>
      </c>
      <c r="AB131" s="213">
        <f ca="1" t="shared" si="31"/>
        <v>1</v>
      </c>
      <c r="AC131" s="213">
        <f ca="1" t="shared" si="32"/>
      </c>
      <c r="AD131" s="213">
        <f ca="1" t="shared" si="32"/>
        <v>1</v>
      </c>
      <c r="AE131" s="213">
        <f ca="1" t="shared" si="32"/>
        <v>1</v>
      </c>
      <c r="AF131" s="213">
        <f ca="1" t="shared" si="32"/>
        <v>1</v>
      </c>
      <c r="AG131" s="213">
        <f ca="1" t="shared" si="32"/>
        <v>1</v>
      </c>
    </row>
    <row r="132" spans="1:33" ht="12.75">
      <c r="A132" s="231">
        <v>115</v>
      </c>
      <c r="B132" s="232" t="str">
        <f t="shared" si="25"/>
        <v>    Genere</v>
      </c>
      <c r="C132" s="233" t="str">
        <f t="shared" si="16"/>
        <v>    Genere</v>
      </c>
      <c r="D132" s="232" t="str">
        <f t="shared" si="17"/>
        <v>    Genere</v>
      </c>
      <c r="E132" s="233" t="str">
        <f t="shared" si="18"/>
        <v>    Genere</v>
      </c>
      <c r="F132" s="232" t="str">
        <f t="shared" si="19"/>
        <v>    Genere</v>
      </c>
      <c r="G132" s="233" t="str">
        <f t="shared" si="20"/>
        <v>    Genere</v>
      </c>
      <c r="H132" s="232" t="str">
        <f t="shared" si="21"/>
        <v>    Genere</v>
      </c>
      <c r="I132" s="233" t="str">
        <f t="shared" si="22"/>
        <v>    Genere</v>
      </c>
      <c r="J132" s="232" t="str">
        <f t="shared" si="23"/>
        <v>    Genere</v>
      </c>
      <c r="K132" s="234" t="str">
        <f t="shared" si="24"/>
        <v>    Genere</v>
      </c>
      <c r="W132" s="213">
        <v>115</v>
      </c>
      <c r="X132" s="213">
        <f ca="1" t="shared" si="14"/>
      </c>
      <c r="Y132" s="213">
        <f ca="1" t="shared" si="31"/>
      </c>
      <c r="Z132" s="213">
        <f ca="1" t="shared" si="31"/>
      </c>
      <c r="AA132" s="213">
        <f ca="1" t="shared" si="31"/>
      </c>
      <c r="AB132" s="213">
        <f ca="1" t="shared" si="31"/>
        <v>1</v>
      </c>
      <c r="AC132" s="213">
        <f ca="1" t="shared" si="32"/>
      </c>
      <c r="AD132" s="213">
        <f ca="1" t="shared" si="32"/>
      </c>
      <c r="AE132" s="213">
        <f ca="1" t="shared" si="32"/>
      </c>
      <c r="AF132" s="213">
        <f ca="1" t="shared" si="32"/>
      </c>
      <c r="AG132" s="213">
        <f ca="1" t="shared" si="32"/>
        <v>1</v>
      </c>
    </row>
    <row r="133" spans="1:33" ht="12.75">
      <c r="A133" s="231">
        <v>116</v>
      </c>
      <c r="B133" s="232" t="str">
        <f t="shared" si="25"/>
        <v>    Genere</v>
      </c>
      <c r="C133" s="233" t="str">
        <f t="shared" si="16"/>
        <v>    Genere</v>
      </c>
      <c r="D133" s="232" t="str">
        <f t="shared" si="17"/>
        <v>    Genere</v>
      </c>
      <c r="E133" s="233" t="str">
        <f t="shared" si="18"/>
        <v>    Genere</v>
      </c>
      <c r="F133" s="232" t="str">
        <f t="shared" si="19"/>
        <v>    Genere</v>
      </c>
      <c r="G133" s="233" t="str">
        <f t="shared" si="20"/>
        <v>    Genere</v>
      </c>
      <c r="H133" s="232" t="str">
        <f t="shared" si="21"/>
        <v>    Genere</v>
      </c>
      <c r="I133" s="233" t="str">
        <f t="shared" si="22"/>
        <v>    Genere</v>
      </c>
      <c r="J133" s="232" t="str">
        <f t="shared" si="23"/>
        <v>    Genere</v>
      </c>
      <c r="K133" s="234" t="str">
        <f t="shared" si="24"/>
        <v>    Genere</v>
      </c>
      <c r="W133" s="213">
        <v>116</v>
      </c>
      <c r="X133" s="213">
        <f ca="1" t="shared" si="14"/>
        <v>1</v>
      </c>
      <c r="Y133" s="213">
        <f ca="1" t="shared" si="31"/>
        <v>1</v>
      </c>
      <c r="Z133" s="213">
        <f ca="1" t="shared" si="31"/>
        <v>1</v>
      </c>
      <c r="AA133" s="213">
        <f ca="1" t="shared" si="31"/>
      </c>
      <c r="AB133" s="213">
        <f ca="1" t="shared" si="31"/>
      </c>
      <c r="AC133" s="213">
        <f ca="1" t="shared" si="32"/>
      </c>
      <c r="AD133" s="213">
        <f ca="1" t="shared" si="32"/>
      </c>
      <c r="AE133" s="213">
        <f ca="1" t="shared" si="32"/>
      </c>
      <c r="AF133" s="213">
        <f ca="1" t="shared" si="32"/>
        <v>1</v>
      </c>
      <c r="AG133" s="213">
        <f ca="1" t="shared" si="32"/>
        <v>1</v>
      </c>
    </row>
    <row r="134" spans="1:33" ht="12.75">
      <c r="A134" s="231">
        <v>117</v>
      </c>
      <c r="B134" s="232" t="str">
        <f t="shared" si="25"/>
        <v>    Genere</v>
      </c>
      <c r="C134" s="233" t="str">
        <f t="shared" si="16"/>
        <v>    Genere</v>
      </c>
      <c r="D134" s="232" t="str">
        <f t="shared" si="17"/>
        <v>    Genere</v>
      </c>
      <c r="E134" s="233" t="str">
        <f t="shared" si="18"/>
        <v>    Genere</v>
      </c>
      <c r="F134" s="232" t="str">
        <f t="shared" si="19"/>
        <v>    Genere</v>
      </c>
      <c r="G134" s="233" t="str">
        <f t="shared" si="20"/>
        <v>    Genere</v>
      </c>
      <c r="H134" s="232" t="str">
        <f t="shared" si="21"/>
        <v>    Genere</v>
      </c>
      <c r="I134" s="233" t="str">
        <f t="shared" si="22"/>
        <v>    Genere</v>
      </c>
      <c r="J134" s="232" t="str">
        <f t="shared" si="23"/>
        <v>    Genere</v>
      </c>
      <c r="K134" s="234" t="str">
        <f t="shared" si="24"/>
        <v>    Genere</v>
      </c>
      <c r="W134" s="213">
        <v>117</v>
      </c>
      <c r="X134" s="213">
        <f ca="1" t="shared" si="14"/>
      </c>
      <c r="Y134" s="213">
        <f ca="1" t="shared" si="31"/>
      </c>
      <c r="Z134" s="213">
        <f ca="1" t="shared" si="31"/>
      </c>
      <c r="AA134" s="213">
        <f ca="1" t="shared" si="31"/>
        <v>1</v>
      </c>
      <c r="AB134" s="213">
        <f ca="1" t="shared" si="31"/>
        <v>1</v>
      </c>
      <c r="AC134" s="213">
        <f ca="1" t="shared" si="32"/>
        <v>1</v>
      </c>
      <c r="AD134" s="213">
        <f ca="1" t="shared" si="32"/>
      </c>
      <c r="AE134" s="213">
        <f ca="1" t="shared" si="32"/>
      </c>
      <c r="AF134" s="213">
        <f ca="1" t="shared" si="32"/>
        <v>1</v>
      </c>
      <c r="AG134" s="213">
        <f ca="1" t="shared" si="32"/>
      </c>
    </row>
    <row r="135" spans="1:33" ht="12.75">
      <c r="A135" s="231">
        <v>118</v>
      </c>
      <c r="B135" s="232" t="str">
        <f t="shared" si="25"/>
        <v>    Genere</v>
      </c>
      <c r="C135" s="233" t="str">
        <f t="shared" si="16"/>
        <v>    Genere</v>
      </c>
      <c r="D135" s="232" t="str">
        <f t="shared" si="17"/>
        <v>    Genere</v>
      </c>
      <c r="E135" s="233" t="str">
        <f t="shared" si="18"/>
        <v>    Genere</v>
      </c>
      <c r="F135" s="232" t="str">
        <f t="shared" si="19"/>
        <v>    Genere</v>
      </c>
      <c r="G135" s="233" t="str">
        <f t="shared" si="20"/>
        <v>    Genere</v>
      </c>
      <c r="H135" s="232" t="str">
        <f t="shared" si="21"/>
        <v>    Genere</v>
      </c>
      <c r="I135" s="233" t="str">
        <f t="shared" si="22"/>
        <v>    Genere</v>
      </c>
      <c r="J135" s="232" t="str">
        <f t="shared" si="23"/>
        <v>    Genere</v>
      </c>
      <c r="K135" s="234" t="str">
        <f t="shared" si="24"/>
        <v>    Genere</v>
      </c>
      <c r="W135" s="213">
        <v>118</v>
      </c>
      <c r="X135" s="213">
        <f ca="1" t="shared" si="14"/>
      </c>
      <c r="Y135" s="213">
        <f ca="1" t="shared" si="31"/>
      </c>
      <c r="Z135" s="213">
        <f ca="1" t="shared" si="31"/>
      </c>
      <c r="AA135" s="213">
        <f ca="1" t="shared" si="31"/>
      </c>
      <c r="AB135" s="213">
        <f ca="1" t="shared" si="31"/>
      </c>
      <c r="AC135" s="213">
        <f ca="1" t="shared" si="32"/>
      </c>
      <c r="AD135" s="213">
        <f ca="1" t="shared" si="32"/>
      </c>
      <c r="AE135" s="213">
        <f ca="1" t="shared" si="32"/>
        <v>1</v>
      </c>
      <c r="AF135" s="213">
        <f ca="1" t="shared" si="32"/>
      </c>
      <c r="AG135" s="213">
        <f ca="1" t="shared" si="32"/>
      </c>
    </row>
    <row r="136" spans="1:33" ht="12.75">
      <c r="A136" s="231">
        <v>119</v>
      </c>
      <c r="B136" s="232" t="str">
        <f t="shared" si="25"/>
        <v>    Genere</v>
      </c>
      <c r="C136" s="233" t="str">
        <f t="shared" si="16"/>
        <v>    Genere</v>
      </c>
      <c r="D136" s="232" t="str">
        <f t="shared" si="17"/>
        <v>    Genere</v>
      </c>
      <c r="E136" s="233" t="str">
        <f t="shared" si="18"/>
        <v>    Genere</v>
      </c>
      <c r="F136" s="232" t="str">
        <f t="shared" si="19"/>
        <v>    Genere</v>
      </c>
      <c r="G136" s="233" t="str">
        <f t="shared" si="20"/>
        <v>    Genere</v>
      </c>
      <c r="H136" s="232" t="str">
        <f t="shared" si="21"/>
        <v>    Genere</v>
      </c>
      <c r="I136" s="233" t="str">
        <f t="shared" si="22"/>
        <v>    Genere</v>
      </c>
      <c r="J136" s="232" t="str">
        <f t="shared" si="23"/>
        <v>    Genere</v>
      </c>
      <c r="K136" s="234" t="str">
        <f t="shared" si="24"/>
        <v>    Genere</v>
      </c>
      <c r="W136" s="213">
        <v>119</v>
      </c>
      <c r="X136" s="213">
        <f ca="1" t="shared" si="14"/>
      </c>
      <c r="Y136" s="213">
        <f ca="1" t="shared" si="31"/>
      </c>
      <c r="Z136" s="213">
        <f ca="1" t="shared" si="31"/>
        <v>1</v>
      </c>
      <c r="AA136" s="213">
        <f ca="1" t="shared" si="31"/>
      </c>
      <c r="AB136" s="213">
        <f ca="1" t="shared" si="31"/>
        <v>1</v>
      </c>
      <c r="AC136" s="213">
        <f aca="true" ca="1" t="shared" si="33" ref="AC136:AG145">IF(RAND()&lt;=$E$12,1,"")</f>
        <v>1</v>
      </c>
      <c r="AD136" s="213">
        <f ca="1" t="shared" si="33"/>
      </c>
      <c r="AE136" s="213">
        <f ca="1" t="shared" si="33"/>
      </c>
      <c r="AF136" s="213">
        <f ca="1" t="shared" si="33"/>
      </c>
      <c r="AG136" s="213">
        <f ca="1" t="shared" si="33"/>
      </c>
    </row>
    <row r="137" spans="1:33" ht="12.75">
      <c r="A137" s="231">
        <v>120</v>
      </c>
      <c r="B137" s="232" t="str">
        <f t="shared" si="25"/>
        <v>    Genere</v>
      </c>
      <c r="C137" s="233" t="str">
        <f t="shared" si="16"/>
        <v>    Genere</v>
      </c>
      <c r="D137" s="232" t="str">
        <f t="shared" si="17"/>
        <v>    Genere</v>
      </c>
      <c r="E137" s="233" t="str">
        <f t="shared" si="18"/>
        <v>    Genere</v>
      </c>
      <c r="F137" s="232" t="str">
        <f t="shared" si="19"/>
        <v>    Genere</v>
      </c>
      <c r="G137" s="233" t="str">
        <f t="shared" si="20"/>
        <v>    Genere</v>
      </c>
      <c r="H137" s="232" t="str">
        <f t="shared" si="21"/>
        <v>    Genere</v>
      </c>
      <c r="I137" s="233" t="str">
        <f t="shared" si="22"/>
        <v>    Genere</v>
      </c>
      <c r="J137" s="232" t="str">
        <f t="shared" si="23"/>
        <v>    Genere</v>
      </c>
      <c r="K137" s="234" t="str">
        <f t="shared" si="24"/>
        <v>    Genere</v>
      </c>
      <c r="W137" s="213">
        <v>120</v>
      </c>
      <c r="X137" s="213">
        <f ca="1" t="shared" si="14"/>
      </c>
      <c r="Y137" s="213">
        <f aca="true" ca="1" t="shared" si="34" ref="Y137:AB156">IF(RAND()&lt;=$E$12,1,"")</f>
      </c>
      <c r="Z137" s="213">
        <f ca="1" t="shared" si="34"/>
      </c>
      <c r="AA137" s="213">
        <f ca="1" t="shared" si="34"/>
      </c>
      <c r="AB137" s="213">
        <f ca="1" t="shared" si="34"/>
      </c>
      <c r="AC137" s="213">
        <f ca="1" t="shared" si="33"/>
      </c>
      <c r="AD137" s="213">
        <f ca="1" t="shared" si="33"/>
      </c>
      <c r="AE137" s="213">
        <f ca="1" t="shared" si="33"/>
      </c>
      <c r="AF137" s="213">
        <f ca="1" t="shared" si="33"/>
      </c>
      <c r="AG137" s="213">
        <f ca="1" t="shared" si="33"/>
      </c>
    </row>
    <row r="138" spans="1:33" ht="12.75">
      <c r="A138" s="231">
        <v>121</v>
      </c>
      <c r="B138" s="232" t="str">
        <f t="shared" si="25"/>
        <v>    Genere</v>
      </c>
      <c r="C138" s="233" t="str">
        <f t="shared" si="16"/>
        <v>    Genere</v>
      </c>
      <c r="D138" s="232" t="str">
        <f t="shared" si="17"/>
        <v>    Genere</v>
      </c>
      <c r="E138" s="233" t="str">
        <f t="shared" si="18"/>
        <v>    Genere</v>
      </c>
      <c r="F138" s="232" t="str">
        <f t="shared" si="19"/>
        <v>    Genere</v>
      </c>
      <c r="G138" s="233" t="str">
        <f t="shared" si="20"/>
        <v>    Genere</v>
      </c>
      <c r="H138" s="232" t="str">
        <f t="shared" si="21"/>
        <v>    Genere</v>
      </c>
      <c r="I138" s="233" t="str">
        <f t="shared" si="22"/>
        <v>    Genere</v>
      </c>
      <c r="J138" s="232" t="str">
        <f t="shared" si="23"/>
        <v>    Genere</v>
      </c>
      <c r="K138" s="234" t="str">
        <f t="shared" si="24"/>
        <v>    Genere</v>
      </c>
      <c r="W138" s="213">
        <v>121</v>
      </c>
      <c r="X138" s="213">
        <f ca="1" t="shared" si="14"/>
      </c>
      <c r="Y138" s="213">
        <f ca="1" t="shared" si="34"/>
      </c>
      <c r="Z138" s="213">
        <f ca="1" t="shared" si="34"/>
      </c>
      <c r="AA138" s="213">
        <f ca="1" t="shared" si="34"/>
      </c>
      <c r="AB138" s="213">
        <f ca="1" t="shared" si="34"/>
        <v>1</v>
      </c>
      <c r="AC138" s="213">
        <f ca="1" t="shared" si="33"/>
        <v>1</v>
      </c>
      <c r="AD138" s="213">
        <f ca="1" t="shared" si="33"/>
      </c>
      <c r="AE138" s="213">
        <f ca="1" t="shared" si="33"/>
      </c>
      <c r="AF138" s="213">
        <f ca="1" t="shared" si="33"/>
        <v>1</v>
      </c>
      <c r="AG138" s="213">
        <f ca="1" t="shared" si="33"/>
      </c>
    </row>
    <row r="139" spans="1:33" ht="12.75">
      <c r="A139" s="231">
        <v>122</v>
      </c>
      <c r="B139" s="232" t="str">
        <f t="shared" si="25"/>
        <v>    Genere</v>
      </c>
      <c r="C139" s="233" t="str">
        <f t="shared" si="16"/>
        <v>    Genere</v>
      </c>
      <c r="D139" s="232" t="str">
        <f t="shared" si="17"/>
        <v>    Genere</v>
      </c>
      <c r="E139" s="233" t="str">
        <f t="shared" si="18"/>
        <v>    Genere</v>
      </c>
      <c r="F139" s="232" t="str">
        <f t="shared" si="19"/>
        <v>    Genere</v>
      </c>
      <c r="G139" s="233" t="str">
        <f t="shared" si="20"/>
        <v>    Genere</v>
      </c>
      <c r="H139" s="232" t="str">
        <f t="shared" si="21"/>
        <v>    Genere</v>
      </c>
      <c r="I139" s="233" t="str">
        <f t="shared" si="22"/>
        <v>    Genere</v>
      </c>
      <c r="J139" s="232" t="str">
        <f t="shared" si="23"/>
        <v>    Genere</v>
      </c>
      <c r="K139" s="234" t="str">
        <f t="shared" si="24"/>
        <v>    Genere</v>
      </c>
      <c r="W139" s="213">
        <v>122</v>
      </c>
      <c r="X139" s="213">
        <f ca="1" t="shared" si="14"/>
      </c>
      <c r="Y139" s="213">
        <f ca="1" t="shared" si="34"/>
      </c>
      <c r="Z139" s="213">
        <f ca="1" t="shared" si="34"/>
      </c>
      <c r="AA139" s="213">
        <f ca="1" t="shared" si="34"/>
        <v>1</v>
      </c>
      <c r="AB139" s="213">
        <f ca="1" t="shared" si="34"/>
      </c>
      <c r="AC139" s="213">
        <f ca="1" t="shared" si="33"/>
        <v>1</v>
      </c>
      <c r="AD139" s="213">
        <f ca="1" t="shared" si="33"/>
      </c>
      <c r="AE139" s="213">
        <f ca="1" t="shared" si="33"/>
      </c>
      <c r="AF139" s="213">
        <f ca="1" t="shared" si="33"/>
      </c>
      <c r="AG139" s="213">
        <f ca="1" t="shared" si="33"/>
        <v>1</v>
      </c>
    </row>
    <row r="140" spans="1:33" ht="12.75">
      <c r="A140" s="231">
        <v>123</v>
      </c>
      <c r="B140" s="232" t="str">
        <f t="shared" si="25"/>
        <v>    Genere</v>
      </c>
      <c r="C140" s="233" t="str">
        <f t="shared" si="16"/>
        <v>    Genere</v>
      </c>
      <c r="D140" s="232" t="str">
        <f t="shared" si="17"/>
        <v>    Genere</v>
      </c>
      <c r="E140" s="233" t="str">
        <f t="shared" si="18"/>
        <v>    Genere</v>
      </c>
      <c r="F140" s="232" t="str">
        <f t="shared" si="19"/>
        <v>    Genere</v>
      </c>
      <c r="G140" s="233" t="str">
        <f t="shared" si="20"/>
        <v>    Genere</v>
      </c>
      <c r="H140" s="232" t="str">
        <f t="shared" si="21"/>
        <v>    Genere</v>
      </c>
      <c r="I140" s="233" t="str">
        <f t="shared" si="22"/>
        <v>    Genere</v>
      </c>
      <c r="J140" s="232" t="str">
        <f t="shared" si="23"/>
        <v>    Genere</v>
      </c>
      <c r="K140" s="234" t="str">
        <f t="shared" si="24"/>
        <v>    Genere</v>
      </c>
      <c r="W140" s="213">
        <v>123</v>
      </c>
      <c r="X140" s="213">
        <f ca="1" t="shared" si="14"/>
        <v>1</v>
      </c>
      <c r="Y140" s="213">
        <f ca="1" t="shared" si="34"/>
      </c>
      <c r="Z140" s="213">
        <f ca="1" t="shared" si="34"/>
      </c>
      <c r="AA140" s="213">
        <f ca="1" t="shared" si="34"/>
      </c>
      <c r="AB140" s="213">
        <f ca="1" t="shared" si="34"/>
      </c>
      <c r="AC140" s="213">
        <f ca="1" t="shared" si="33"/>
      </c>
      <c r="AD140" s="213">
        <f ca="1" t="shared" si="33"/>
      </c>
      <c r="AE140" s="213">
        <f ca="1" t="shared" si="33"/>
      </c>
      <c r="AF140" s="213">
        <f ca="1" t="shared" si="33"/>
      </c>
      <c r="AG140" s="213">
        <f ca="1" t="shared" si="33"/>
        <v>1</v>
      </c>
    </row>
    <row r="141" spans="1:33" ht="12.75">
      <c r="A141" s="231">
        <v>124</v>
      </c>
      <c r="B141" s="232" t="str">
        <f t="shared" si="25"/>
        <v>    Genere</v>
      </c>
      <c r="C141" s="233" t="str">
        <f t="shared" si="16"/>
        <v>    Genere</v>
      </c>
      <c r="D141" s="232" t="str">
        <f t="shared" si="17"/>
        <v>    Genere</v>
      </c>
      <c r="E141" s="233" t="str">
        <f t="shared" si="18"/>
        <v>    Genere</v>
      </c>
      <c r="F141" s="232" t="str">
        <f t="shared" si="19"/>
        <v>    Genere</v>
      </c>
      <c r="G141" s="233" t="str">
        <f t="shared" si="20"/>
        <v>    Genere</v>
      </c>
      <c r="H141" s="232" t="str">
        <f t="shared" si="21"/>
        <v>    Genere</v>
      </c>
      <c r="I141" s="233" t="str">
        <f t="shared" si="22"/>
        <v>    Genere</v>
      </c>
      <c r="J141" s="232" t="str">
        <f t="shared" si="23"/>
        <v>    Genere</v>
      </c>
      <c r="K141" s="234" t="str">
        <f t="shared" si="24"/>
        <v>    Genere</v>
      </c>
      <c r="W141" s="213">
        <v>124</v>
      </c>
      <c r="X141" s="213">
        <f aca="true" ca="1" t="shared" si="35" ref="X141:X204">IF(RAND()&lt;=$E$12,1,"")</f>
      </c>
      <c r="Y141" s="213">
        <f ca="1" t="shared" si="34"/>
      </c>
      <c r="Z141" s="213">
        <f ca="1" t="shared" si="34"/>
        <v>1</v>
      </c>
      <c r="AA141" s="213">
        <f ca="1" t="shared" si="34"/>
      </c>
      <c r="AB141" s="213">
        <f ca="1" t="shared" si="34"/>
        <v>1</v>
      </c>
      <c r="AC141" s="213">
        <f ca="1" t="shared" si="33"/>
      </c>
      <c r="AD141" s="213">
        <f ca="1" t="shared" si="33"/>
      </c>
      <c r="AE141" s="213">
        <f ca="1" t="shared" si="33"/>
      </c>
      <c r="AF141" s="213">
        <f ca="1" t="shared" si="33"/>
      </c>
      <c r="AG141" s="213">
        <f ca="1" t="shared" si="33"/>
      </c>
    </row>
    <row r="142" spans="1:33" ht="12.75">
      <c r="A142" s="231">
        <v>125</v>
      </c>
      <c r="B142" s="232" t="str">
        <f t="shared" si="25"/>
        <v>    Genere</v>
      </c>
      <c r="C142" s="233" t="str">
        <f t="shared" si="16"/>
        <v>    Genere</v>
      </c>
      <c r="D142" s="232" t="str">
        <f t="shared" si="17"/>
        <v>    Genere</v>
      </c>
      <c r="E142" s="233" t="str">
        <f t="shared" si="18"/>
        <v>    Genere</v>
      </c>
      <c r="F142" s="232" t="str">
        <f t="shared" si="19"/>
        <v>    Genere</v>
      </c>
      <c r="G142" s="233" t="str">
        <f t="shared" si="20"/>
        <v>    Genere</v>
      </c>
      <c r="H142" s="232" t="str">
        <f t="shared" si="21"/>
        <v>    Genere</v>
      </c>
      <c r="I142" s="233" t="str">
        <f t="shared" si="22"/>
        <v>    Genere</v>
      </c>
      <c r="J142" s="232" t="str">
        <f t="shared" si="23"/>
        <v>    Genere</v>
      </c>
      <c r="K142" s="234" t="str">
        <f t="shared" si="24"/>
        <v>    Genere</v>
      </c>
      <c r="W142" s="213">
        <v>125</v>
      </c>
      <c r="X142" s="213">
        <f ca="1" t="shared" si="35"/>
        <v>1</v>
      </c>
      <c r="Y142" s="213">
        <f ca="1" t="shared" si="34"/>
      </c>
      <c r="Z142" s="213">
        <f ca="1" t="shared" si="34"/>
      </c>
      <c r="AA142" s="213">
        <f ca="1" t="shared" si="34"/>
      </c>
      <c r="AB142" s="213">
        <f ca="1" t="shared" si="34"/>
      </c>
      <c r="AC142" s="213">
        <f ca="1" t="shared" si="33"/>
        <v>1</v>
      </c>
      <c r="AD142" s="213">
        <f ca="1" t="shared" si="33"/>
      </c>
      <c r="AE142" s="213">
        <f ca="1" t="shared" si="33"/>
        <v>1</v>
      </c>
      <c r="AF142" s="213">
        <f ca="1" t="shared" si="33"/>
        <v>1</v>
      </c>
      <c r="AG142" s="213">
        <f ca="1" t="shared" si="33"/>
      </c>
    </row>
    <row r="143" spans="1:33" ht="12.75">
      <c r="A143" s="231">
        <v>126</v>
      </c>
      <c r="B143" s="232" t="str">
        <f t="shared" si="25"/>
        <v>    Genere</v>
      </c>
      <c r="C143" s="233" t="str">
        <f t="shared" si="16"/>
        <v>    Genere</v>
      </c>
      <c r="D143" s="232" t="str">
        <f t="shared" si="17"/>
        <v>    Genere</v>
      </c>
      <c r="E143" s="233" t="str">
        <f t="shared" si="18"/>
        <v>    Genere</v>
      </c>
      <c r="F143" s="232" t="str">
        <f t="shared" si="19"/>
        <v>    Genere</v>
      </c>
      <c r="G143" s="233" t="str">
        <f t="shared" si="20"/>
        <v>    Genere</v>
      </c>
      <c r="H143" s="232" t="str">
        <f t="shared" si="21"/>
        <v>    Genere</v>
      </c>
      <c r="I143" s="233" t="str">
        <f t="shared" si="22"/>
        <v>    Genere</v>
      </c>
      <c r="J143" s="232" t="str">
        <f t="shared" si="23"/>
        <v>    Genere</v>
      </c>
      <c r="K143" s="234" t="str">
        <f t="shared" si="24"/>
        <v>    Genere</v>
      </c>
      <c r="W143" s="213">
        <v>126</v>
      </c>
      <c r="X143" s="213">
        <f ca="1" t="shared" si="35"/>
      </c>
      <c r="Y143" s="213">
        <f ca="1" t="shared" si="34"/>
      </c>
      <c r="Z143" s="213">
        <f ca="1" t="shared" si="34"/>
      </c>
      <c r="AA143" s="213">
        <f ca="1" t="shared" si="34"/>
        <v>1</v>
      </c>
      <c r="AB143" s="213">
        <f ca="1" t="shared" si="34"/>
      </c>
      <c r="AC143" s="213">
        <f ca="1" t="shared" si="33"/>
      </c>
      <c r="AD143" s="213">
        <f ca="1" t="shared" si="33"/>
        <v>1</v>
      </c>
      <c r="AE143" s="213">
        <f ca="1" t="shared" si="33"/>
        <v>1</v>
      </c>
      <c r="AF143" s="213">
        <f ca="1" t="shared" si="33"/>
      </c>
      <c r="AG143" s="213">
        <f ca="1" t="shared" si="33"/>
        <v>1</v>
      </c>
    </row>
    <row r="144" spans="1:33" ht="12.75">
      <c r="A144" s="231">
        <v>127</v>
      </c>
      <c r="B144" s="232" t="str">
        <f t="shared" si="25"/>
        <v>    Genere</v>
      </c>
      <c r="C144" s="233" t="str">
        <f t="shared" si="16"/>
        <v>    Genere</v>
      </c>
      <c r="D144" s="232" t="str">
        <f t="shared" si="17"/>
        <v>    Genere</v>
      </c>
      <c r="E144" s="233" t="str">
        <f t="shared" si="18"/>
        <v>    Genere</v>
      </c>
      <c r="F144" s="232" t="str">
        <f t="shared" si="19"/>
        <v>    Genere</v>
      </c>
      <c r="G144" s="233" t="str">
        <f t="shared" si="20"/>
        <v>    Genere</v>
      </c>
      <c r="H144" s="232" t="str">
        <f t="shared" si="21"/>
        <v>    Genere</v>
      </c>
      <c r="I144" s="233" t="str">
        <f t="shared" si="22"/>
        <v>    Genere</v>
      </c>
      <c r="J144" s="232" t="str">
        <f t="shared" si="23"/>
        <v>    Genere</v>
      </c>
      <c r="K144" s="234" t="str">
        <f t="shared" si="24"/>
        <v>    Genere</v>
      </c>
      <c r="W144" s="213">
        <v>127</v>
      </c>
      <c r="X144" s="213">
        <f ca="1" t="shared" si="35"/>
        <v>1</v>
      </c>
      <c r="Y144" s="213">
        <f ca="1" t="shared" si="34"/>
      </c>
      <c r="Z144" s="213">
        <f ca="1" t="shared" si="34"/>
        <v>1</v>
      </c>
      <c r="AA144" s="213">
        <f ca="1" t="shared" si="34"/>
      </c>
      <c r="AB144" s="213">
        <f ca="1" t="shared" si="34"/>
      </c>
      <c r="AC144" s="213">
        <f ca="1" t="shared" si="33"/>
      </c>
      <c r="AD144" s="213">
        <f ca="1" t="shared" si="33"/>
      </c>
      <c r="AE144" s="213">
        <f ca="1" t="shared" si="33"/>
      </c>
      <c r="AF144" s="213">
        <f ca="1" t="shared" si="33"/>
      </c>
      <c r="AG144" s="213">
        <f ca="1" t="shared" si="33"/>
      </c>
    </row>
    <row r="145" spans="1:33" ht="12.75">
      <c r="A145" s="231">
        <v>128</v>
      </c>
      <c r="B145" s="232" t="str">
        <f t="shared" si="25"/>
        <v>    Genere</v>
      </c>
      <c r="C145" s="233" t="str">
        <f t="shared" si="16"/>
        <v>    Genere</v>
      </c>
      <c r="D145" s="232" t="str">
        <f t="shared" si="17"/>
        <v>    Genere</v>
      </c>
      <c r="E145" s="233" t="str">
        <f t="shared" si="18"/>
        <v>    Genere</v>
      </c>
      <c r="F145" s="232" t="str">
        <f t="shared" si="19"/>
        <v>    Genere</v>
      </c>
      <c r="G145" s="233" t="str">
        <f t="shared" si="20"/>
        <v>    Genere</v>
      </c>
      <c r="H145" s="232" t="str">
        <f t="shared" si="21"/>
        <v>    Genere</v>
      </c>
      <c r="I145" s="233" t="str">
        <f t="shared" si="22"/>
        <v>    Genere</v>
      </c>
      <c r="J145" s="232" t="str">
        <f t="shared" si="23"/>
        <v>    Genere</v>
      </c>
      <c r="K145" s="234" t="str">
        <f t="shared" si="24"/>
        <v>    Genere</v>
      </c>
      <c r="W145" s="213">
        <v>128</v>
      </c>
      <c r="X145" s="213">
        <f ca="1" t="shared" si="35"/>
        <v>1</v>
      </c>
      <c r="Y145" s="213">
        <f ca="1" t="shared" si="34"/>
        <v>1</v>
      </c>
      <c r="Z145" s="213">
        <f ca="1" t="shared" si="34"/>
        <v>1</v>
      </c>
      <c r="AA145" s="213">
        <f ca="1" t="shared" si="34"/>
      </c>
      <c r="AB145" s="213">
        <f ca="1" t="shared" si="34"/>
      </c>
      <c r="AC145" s="213">
        <f ca="1" t="shared" si="33"/>
      </c>
      <c r="AD145" s="213">
        <f ca="1" t="shared" si="33"/>
      </c>
      <c r="AE145" s="213">
        <f ca="1" t="shared" si="33"/>
        <v>1</v>
      </c>
      <c r="AF145" s="213">
        <f ca="1" t="shared" si="33"/>
      </c>
      <c r="AG145" s="213">
        <f ca="1" t="shared" si="33"/>
      </c>
    </row>
    <row r="146" spans="1:33" ht="12.75">
      <c r="A146" s="231">
        <v>129</v>
      </c>
      <c r="B146" s="232" t="str">
        <f t="shared" si="25"/>
        <v>    Genere</v>
      </c>
      <c r="C146" s="233" t="str">
        <f aca="true" t="shared" si="36" ref="C146:C209">IF($E$13=1,Y146,"    Genere")</f>
        <v>    Genere</v>
      </c>
      <c r="D146" s="232" t="str">
        <f aca="true" t="shared" si="37" ref="D146:D209">IF($E$13=1,Z146,"    Genere")</f>
        <v>    Genere</v>
      </c>
      <c r="E146" s="233" t="str">
        <f aca="true" t="shared" si="38" ref="E146:E209">IF($E$13=1,AA146,"    Genere")</f>
        <v>    Genere</v>
      </c>
      <c r="F146" s="232" t="str">
        <f aca="true" t="shared" si="39" ref="F146:F209">IF($E$13=1,AB146,"    Genere")</f>
        <v>    Genere</v>
      </c>
      <c r="G146" s="233" t="str">
        <f aca="true" t="shared" si="40" ref="G146:G209">IF($E$13=1,AC146,"    Genere")</f>
        <v>    Genere</v>
      </c>
      <c r="H146" s="232" t="str">
        <f aca="true" t="shared" si="41" ref="H146:H209">IF($E$13=1,AD146,"    Genere")</f>
        <v>    Genere</v>
      </c>
      <c r="I146" s="233" t="str">
        <f aca="true" t="shared" si="42" ref="I146:I209">IF($E$13=1,AE146,"    Genere")</f>
        <v>    Genere</v>
      </c>
      <c r="J146" s="232" t="str">
        <f aca="true" t="shared" si="43" ref="J146:J209">IF($E$13=1,AF146,"    Genere")</f>
        <v>    Genere</v>
      </c>
      <c r="K146" s="234" t="str">
        <f aca="true" t="shared" si="44" ref="K146:K209">IF($E$13=1,AG146,"    Genere")</f>
        <v>    Genere</v>
      </c>
      <c r="W146" s="213">
        <v>129</v>
      </c>
      <c r="X146" s="213">
        <f ca="1" t="shared" si="35"/>
      </c>
      <c r="Y146" s="213">
        <f ca="1" t="shared" si="34"/>
        <v>1</v>
      </c>
      <c r="Z146" s="213">
        <f ca="1" t="shared" si="34"/>
      </c>
      <c r="AA146" s="213">
        <f ca="1" t="shared" si="34"/>
      </c>
      <c r="AB146" s="213">
        <f ca="1" t="shared" si="34"/>
      </c>
      <c r="AC146" s="213">
        <f aca="true" ca="1" t="shared" si="45" ref="AC146:AG155">IF(RAND()&lt;=$E$12,1,"")</f>
      </c>
      <c r="AD146" s="213">
        <f ca="1" t="shared" si="45"/>
      </c>
      <c r="AE146" s="213">
        <f ca="1" t="shared" si="45"/>
      </c>
      <c r="AF146" s="213">
        <f ca="1" t="shared" si="45"/>
      </c>
      <c r="AG146" s="213">
        <f ca="1" t="shared" si="45"/>
      </c>
    </row>
    <row r="147" spans="1:33" ht="12.75">
      <c r="A147" s="231">
        <v>130</v>
      </c>
      <c r="B147" s="232" t="str">
        <f aca="true" t="shared" si="46" ref="B147:B210">IF($E$13=1,X147,"    Genere")</f>
        <v>    Genere</v>
      </c>
      <c r="C147" s="233" t="str">
        <f t="shared" si="36"/>
        <v>    Genere</v>
      </c>
      <c r="D147" s="232" t="str">
        <f t="shared" si="37"/>
        <v>    Genere</v>
      </c>
      <c r="E147" s="233" t="str">
        <f t="shared" si="38"/>
        <v>    Genere</v>
      </c>
      <c r="F147" s="232" t="str">
        <f t="shared" si="39"/>
        <v>    Genere</v>
      </c>
      <c r="G147" s="233" t="str">
        <f t="shared" si="40"/>
        <v>    Genere</v>
      </c>
      <c r="H147" s="232" t="str">
        <f t="shared" si="41"/>
        <v>    Genere</v>
      </c>
      <c r="I147" s="233" t="str">
        <f t="shared" si="42"/>
        <v>    Genere</v>
      </c>
      <c r="J147" s="232" t="str">
        <f t="shared" si="43"/>
        <v>    Genere</v>
      </c>
      <c r="K147" s="234" t="str">
        <f t="shared" si="44"/>
        <v>    Genere</v>
      </c>
      <c r="W147" s="213">
        <v>130</v>
      </c>
      <c r="X147" s="213">
        <f ca="1" t="shared" si="35"/>
      </c>
      <c r="Y147" s="213">
        <f ca="1" t="shared" si="34"/>
        <v>1</v>
      </c>
      <c r="Z147" s="213">
        <f ca="1" t="shared" si="34"/>
      </c>
      <c r="AA147" s="213">
        <f ca="1" t="shared" si="34"/>
      </c>
      <c r="AB147" s="213">
        <f ca="1" t="shared" si="34"/>
      </c>
      <c r="AC147" s="213">
        <f ca="1" t="shared" si="45"/>
        <v>1</v>
      </c>
      <c r="AD147" s="213">
        <f ca="1" t="shared" si="45"/>
      </c>
      <c r="AE147" s="213">
        <f ca="1" t="shared" si="45"/>
      </c>
      <c r="AF147" s="213">
        <f ca="1" t="shared" si="45"/>
      </c>
      <c r="AG147" s="213">
        <f ca="1" t="shared" si="45"/>
      </c>
    </row>
    <row r="148" spans="1:33" ht="12.75">
      <c r="A148" s="231">
        <v>131</v>
      </c>
      <c r="B148" s="232" t="str">
        <f t="shared" si="46"/>
        <v>    Genere</v>
      </c>
      <c r="C148" s="233" t="str">
        <f t="shared" si="36"/>
        <v>    Genere</v>
      </c>
      <c r="D148" s="232" t="str">
        <f t="shared" si="37"/>
        <v>    Genere</v>
      </c>
      <c r="E148" s="233" t="str">
        <f t="shared" si="38"/>
        <v>    Genere</v>
      </c>
      <c r="F148" s="232" t="str">
        <f t="shared" si="39"/>
        <v>    Genere</v>
      </c>
      <c r="G148" s="233" t="str">
        <f t="shared" si="40"/>
        <v>    Genere</v>
      </c>
      <c r="H148" s="232" t="str">
        <f t="shared" si="41"/>
        <v>    Genere</v>
      </c>
      <c r="I148" s="233" t="str">
        <f t="shared" si="42"/>
        <v>    Genere</v>
      </c>
      <c r="J148" s="232" t="str">
        <f t="shared" si="43"/>
        <v>    Genere</v>
      </c>
      <c r="K148" s="234" t="str">
        <f t="shared" si="44"/>
        <v>    Genere</v>
      </c>
      <c r="W148" s="213">
        <v>131</v>
      </c>
      <c r="X148" s="213">
        <f ca="1" t="shared" si="35"/>
        <v>1</v>
      </c>
      <c r="Y148" s="213">
        <f ca="1" t="shared" si="34"/>
      </c>
      <c r="Z148" s="213">
        <f ca="1" t="shared" si="34"/>
        <v>1</v>
      </c>
      <c r="AA148" s="213">
        <f ca="1" t="shared" si="34"/>
      </c>
      <c r="AB148" s="213">
        <f ca="1" t="shared" si="34"/>
        <v>1</v>
      </c>
      <c r="AC148" s="213">
        <f ca="1" t="shared" si="45"/>
      </c>
      <c r="AD148" s="213">
        <f ca="1" t="shared" si="45"/>
        <v>1</v>
      </c>
      <c r="AE148" s="213">
        <f ca="1" t="shared" si="45"/>
        <v>1</v>
      </c>
      <c r="AF148" s="213">
        <f ca="1" t="shared" si="45"/>
        <v>1</v>
      </c>
      <c r="AG148" s="213">
        <f ca="1" t="shared" si="45"/>
      </c>
    </row>
    <row r="149" spans="1:33" ht="12.75">
      <c r="A149" s="231">
        <v>132</v>
      </c>
      <c r="B149" s="232" t="str">
        <f t="shared" si="46"/>
        <v>    Genere</v>
      </c>
      <c r="C149" s="233" t="str">
        <f t="shared" si="36"/>
        <v>    Genere</v>
      </c>
      <c r="D149" s="232" t="str">
        <f t="shared" si="37"/>
        <v>    Genere</v>
      </c>
      <c r="E149" s="233" t="str">
        <f t="shared" si="38"/>
        <v>    Genere</v>
      </c>
      <c r="F149" s="232" t="str">
        <f t="shared" si="39"/>
        <v>    Genere</v>
      </c>
      <c r="G149" s="233" t="str">
        <f t="shared" si="40"/>
        <v>    Genere</v>
      </c>
      <c r="H149" s="232" t="str">
        <f t="shared" si="41"/>
        <v>    Genere</v>
      </c>
      <c r="I149" s="233" t="str">
        <f t="shared" si="42"/>
        <v>    Genere</v>
      </c>
      <c r="J149" s="232" t="str">
        <f t="shared" si="43"/>
        <v>    Genere</v>
      </c>
      <c r="K149" s="234" t="str">
        <f t="shared" si="44"/>
        <v>    Genere</v>
      </c>
      <c r="W149" s="213">
        <v>132</v>
      </c>
      <c r="X149" s="213">
        <f ca="1" t="shared" si="35"/>
        <v>1</v>
      </c>
      <c r="Y149" s="213">
        <f ca="1" t="shared" si="34"/>
      </c>
      <c r="Z149" s="213">
        <f ca="1" t="shared" si="34"/>
      </c>
      <c r="AA149" s="213">
        <f ca="1" t="shared" si="34"/>
      </c>
      <c r="AB149" s="213">
        <f ca="1" t="shared" si="34"/>
      </c>
      <c r="AC149" s="213">
        <f ca="1" t="shared" si="45"/>
        <v>1</v>
      </c>
      <c r="AD149" s="213">
        <f ca="1" t="shared" si="45"/>
      </c>
      <c r="AE149" s="213">
        <f ca="1" t="shared" si="45"/>
        <v>1</v>
      </c>
      <c r="AF149" s="213">
        <f ca="1" t="shared" si="45"/>
      </c>
      <c r="AG149" s="213">
        <f ca="1" t="shared" si="45"/>
      </c>
    </row>
    <row r="150" spans="1:33" ht="12.75">
      <c r="A150" s="231">
        <v>133</v>
      </c>
      <c r="B150" s="232" t="str">
        <f t="shared" si="46"/>
        <v>    Genere</v>
      </c>
      <c r="C150" s="233" t="str">
        <f t="shared" si="36"/>
        <v>    Genere</v>
      </c>
      <c r="D150" s="232" t="str">
        <f t="shared" si="37"/>
        <v>    Genere</v>
      </c>
      <c r="E150" s="233" t="str">
        <f t="shared" si="38"/>
        <v>    Genere</v>
      </c>
      <c r="F150" s="232" t="str">
        <f t="shared" si="39"/>
        <v>    Genere</v>
      </c>
      <c r="G150" s="233" t="str">
        <f t="shared" si="40"/>
        <v>    Genere</v>
      </c>
      <c r="H150" s="232" t="str">
        <f t="shared" si="41"/>
        <v>    Genere</v>
      </c>
      <c r="I150" s="233" t="str">
        <f t="shared" si="42"/>
        <v>    Genere</v>
      </c>
      <c r="J150" s="232" t="str">
        <f t="shared" si="43"/>
        <v>    Genere</v>
      </c>
      <c r="K150" s="234" t="str">
        <f t="shared" si="44"/>
        <v>    Genere</v>
      </c>
      <c r="W150" s="213">
        <v>133</v>
      </c>
      <c r="X150" s="213">
        <f ca="1" t="shared" si="35"/>
        <v>1</v>
      </c>
      <c r="Y150" s="213">
        <f ca="1" t="shared" si="34"/>
      </c>
      <c r="Z150" s="213">
        <f ca="1" t="shared" si="34"/>
      </c>
      <c r="AA150" s="213">
        <f ca="1" t="shared" si="34"/>
        <v>1</v>
      </c>
      <c r="AB150" s="213">
        <f ca="1" t="shared" si="34"/>
      </c>
      <c r="AC150" s="213">
        <f ca="1" t="shared" si="45"/>
      </c>
      <c r="AD150" s="213">
        <f ca="1" t="shared" si="45"/>
      </c>
      <c r="AE150" s="213">
        <f ca="1" t="shared" si="45"/>
        <v>1</v>
      </c>
      <c r="AF150" s="213">
        <f ca="1" t="shared" si="45"/>
        <v>1</v>
      </c>
      <c r="AG150" s="213">
        <f ca="1" t="shared" si="45"/>
      </c>
    </row>
    <row r="151" spans="1:33" ht="12.75">
      <c r="A151" s="231">
        <v>134</v>
      </c>
      <c r="B151" s="232" t="str">
        <f t="shared" si="46"/>
        <v>    Genere</v>
      </c>
      <c r="C151" s="233" t="str">
        <f t="shared" si="36"/>
        <v>    Genere</v>
      </c>
      <c r="D151" s="232" t="str">
        <f t="shared" si="37"/>
        <v>    Genere</v>
      </c>
      <c r="E151" s="233" t="str">
        <f t="shared" si="38"/>
        <v>    Genere</v>
      </c>
      <c r="F151" s="232" t="str">
        <f t="shared" si="39"/>
        <v>    Genere</v>
      </c>
      <c r="G151" s="233" t="str">
        <f t="shared" si="40"/>
        <v>    Genere</v>
      </c>
      <c r="H151" s="232" t="str">
        <f t="shared" si="41"/>
        <v>    Genere</v>
      </c>
      <c r="I151" s="233" t="str">
        <f t="shared" si="42"/>
        <v>    Genere</v>
      </c>
      <c r="J151" s="232" t="str">
        <f t="shared" si="43"/>
        <v>    Genere</v>
      </c>
      <c r="K151" s="234" t="str">
        <f t="shared" si="44"/>
        <v>    Genere</v>
      </c>
      <c r="W151" s="213">
        <v>134</v>
      </c>
      <c r="X151" s="213">
        <f ca="1" t="shared" si="35"/>
      </c>
      <c r="Y151" s="213">
        <f ca="1" t="shared" si="34"/>
      </c>
      <c r="Z151" s="213">
        <f ca="1" t="shared" si="34"/>
      </c>
      <c r="AA151" s="213">
        <f ca="1" t="shared" si="34"/>
      </c>
      <c r="AB151" s="213">
        <f ca="1" t="shared" si="34"/>
      </c>
      <c r="AC151" s="213">
        <f ca="1" t="shared" si="45"/>
      </c>
      <c r="AD151" s="213">
        <f ca="1" t="shared" si="45"/>
        <v>1</v>
      </c>
      <c r="AE151" s="213">
        <f ca="1" t="shared" si="45"/>
        <v>1</v>
      </c>
      <c r="AF151" s="213">
        <f ca="1" t="shared" si="45"/>
      </c>
      <c r="AG151" s="213">
        <f ca="1" t="shared" si="45"/>
      </c>
    </row>
    <row r="152" spans="1:33" ht="12.75">
      <c r="A152" s="231">
        <v>135</v>
      </c>
      <c r="B152" s="232" t="str">
        <f t="shared" si="46"/>
        <v>    Genere</v>
      </c>
      <c r="C152" s="233" t="str">
        <f t="shared" si="36"/>
        <v>    Genere</v>
      </c>
      <c r="D152" s="232" t="str">
        <f t="shared" si="37"/>
        <v>    Genere</v>
      </c>
      <c r="E152" s="233" t="str">
        <f t="shared" si="38"/>
        <v>    Genere</v>
      </c>
      <c r="F152" s="232" t="str">
        <f t="shared" si="39"/>
        <v>    Genere</v>
      </c>
      <c r="G152" s="233" t="str">
        <f t="shared" si="40"/>
        <v>    Genere</v>
      </c>
      <c r="H152" s="232" t="str">
        <f t="shared" si="41"/>
        <v>    Genere</v>
      </c>
      <c r="I152" s="233" t="str">
        <f t="shared" si="42"/>
        <v>    Genere</v>
      </c>
      <c r="J152" s="232" t="str">
        <f t="shared" si="43"/>
        <v>    Genere</v>
      </c>
      <c r="K152" s="234" t="str">
        <f t="shared" si="44"/>
        <v>    Genere</v>
      </c>
      <c r="W152" s="213">
        <v>135</v>
      </c>
      <c r="X152" s="213">
        <f ca="1" t="shared" si="35"/>
        <v>1</v>
      </c>
      <c r="Y152" s="213">
        <f ca="1" t="shared" si="34"/>
      </c>
      <c r="Z152" s="213">
        <f ca="1" t="shared" si="34"/>
      </c>
      <c r="AA152" s="213">
        <f ca="1" t="shared" si="34"/>
      </c>
      <c r="AB152" s="213">
        <f ca="1" t="shared" si="34"/>
        <v>1</v>
      </c>
      <c r="AC152" s="213">
        <f ca="1" t="shared" si="45"/>
      </c>
      <c r="AD152" s="213">
        <f ca="1" t="shared" si="45"/>
      </c>
      <c r="AE152" s="213">
        <f ca="1" t="shared" si="45"/>
      </c>
      <c r="AF152" s="213">
        <f ca="1" t="shared" si="45"/>
      </c>
      <c r="AG152" s="213">
        <f ca="1" t="shared" si="45"/>
      </c>
    </row>
    <row r="153" spans="1:33" ht="12.75">
      <c r="A153" s="231">
        <v>136</v>
      </c>
      <c r="B153" s="232" t="str">
        <f t="shared" si="46"/>
        <v>    Genere</v>
      </c>
      <c r="C153" s="233" t="str">
        <f t="shared" si="36"/>
        <v>    Genere</v>
      </c>
      <c r="D153" s="232" t="str">
        <f t="shared" si="37"/>
        <v>    Genere</v>
      </c>
      <c r="E153" s="233" t="str">
        <f t="shared" si="38"/>
        <v>    Genere</v>
      </c>
      <c r="F153" s="232" t="str">
        <f t="shared" si="39"/>
        <v>    Genere</v>
      </c>
      <c r="G153" s="233" t="str">
        <f t="shared" si="40"/>
        <v>    Genere</v>
      </c>
      <c r="H153" s="232" t="str">
        <f t="shared" si="41"/>
        <v>    Genere</v>
      </c>
      <c r="I153" s="233" t="str">
        <f t="shared" si="42"/>
        <v>    Genere</v>
      </c>
      <c r="J153" s="232" t="str">
        <f t="shared" si="43"/>
        <v>    Genere</v>
      </c>
      <c r="K153" s="234" t="str">
        <f t="shared" si="44"/>
        <v>    Genere</v>
      </c>
      <c r="W153" s="213">
        <v>136</v>
      </c>
      <c r="X153" s="213">
        <f ca="1" t="shared" si="35"/>
        <v>1</v>
      </c>
      <c r="Y153" s="213">
        <f ca="1" t="shared" si="34"/>
      </c>
      <c r="Z153" s="213">
        <f ca="1" t="shared" si="34"/>
      </c>
      <c r="AA153" s="213">
        <f ca="1" t="shared" si="34"/>
      </c>
      <c r="AB153" s="213">
        <f ca="1" t="shared" si="34"/>
        <v>1</v>
      </c>
      <c r="AC153" s="213">
        <f ca="1" t="shared" si="45"/>
      </c>
      <c r="AD153" s="213">
        <f ca="1" t="shared" si="45"/>
        <v>1</v>
      </c>
      <c r="AE153" s="213">
        <f ca="1" t="shared" si="45"/>
      </c>
      <c r="AF153" s="213">
        <f ca="1" t="shared" si="45"/>
        <v>1</v>
      </c>
      <c r="AG153" s="213">
        <f ca="1" t="shared" si="45"/>
      </c>
    </row>
    <row r="154" spans="1:33" ht="12.75">
      <c r="A154" s="231">
        <v>137</v>
      </c>
      <c r="B154" s="232" t="str">
        <f t="shared" si="46"/>
        <v>    Genere</v>
      </c>
      <c r="C154" s="233" t="str">
        <f t="shared" si="36"/>
        <v>    Genere</v>
      </c>
      <c r="D154" s="232" t="str">
        <f t="shared" si="37"/>
        <v>    Genere</v>
      </c>
      <c r="E154" s="233" t="str">
        <f t="shared" si="38"/>
        <v>    Genere</v>
      </c>
      <c r="F154" s="232" t="str">
        <f t="shared" si="39"/>
        <v>    Genere</v>
      </c>
      <c r="G154" s="233" t="str">
        <f t="shared" si="40"/>
        <v>    Genere</v>
      </c>
      <c r="H154" s="232" t="str">
        <f t="shared" si="41"/>
        <v>    Genere</v>
      </c>
      <c r="I154" s="233" t="str">
        <f t="shared" si="42"/>
        <v>    Genere</v>
      </c>
      <c r="J154" s="232" t="str">
        <f t="shared" si="43"/>
        <v>    Genere</v>
      </c>
      <c r="K154" s="234" t="str">
        <f t="shared" si="44"/>
        <v>    Genere</v>
      </c>
      <c r="W154" s="213">
        <v>137</v>
      </c>
      <c r="X154" s="213">
        <f ca="1" t="shared" si="35"/>
      </c>
      <c r="Y154" s="213">
        <f ca="1" t="shared" si="34"/>
      </c>
      <c r="Z154" s="213">
        <f ca="1" t="shared" si="34"/>
      </c>
      <c r="AA154" s="213">
        <f ca="1" t="shared" si="34"/>
      </c>
      <c r="AB154" s="213">
        <f ca="1" t="shared" si="34"/>
      </c>
      <c r="AC154" s="213">
        <f ca="1" t="shared" si="45"/>
        <v>1</v>
      </c>
      <c r="AD154" s="213">
        <f ca="1" t="shared" si="45"/>
      </c>
      <c r="AE154" s="213">
        <f ca="1" t="shared" si="45"/>
        <v>1</v>
      </c>
      <c r="AF154" s="213">
        <f ca="1" t="shared" si="45"/>
      </c>
      <c r="AG154" s="213">
        <f ca="1" t="shared" si="45"/>
        <v>1</v>
      </c>
    </row>
    <row r="155" spans="1:33" ht="12.75">
      <c r="A155" s="231">
        <v>138</v>
      </c>
      <c r="B155" s="232" t="str">
        <f t="shared" si="46"/>
        <v>    Genere</v>
      </c>
      <c r="C155" s="233" t="str">
        <f t="shared" si="36"/>
        <v>    Genere</v>
      </c>
      <c r="D155" s="232" t="str">
        <f t="shared" si="37"/>
        <v>    Genere</v>
      </c>
      <c r="E155" s="233" t="str">
        <f t="shared" si="38"/>
        <v>    Genere</v>
      </c>
      <c r="F155" s="232" t="str">
        <f t="shared" si="39"/>
        <v>    Genere</v>
      </c>
      <c r="G155" s="233" t="str">
        <f t="shared" si="40"/>
        <v>    Genere</v>
      </c>
      <c r="H155" s="232" t="str">
        <f t="shared" si="41"/>
        <v>    Genere</v>
      </c>
      <c r="I155" s="233" t="str">
        <f t="shared" si="42"/>
        <v>    Genere</v>
      </c>
      <c r="J155" s="232" t="str">
        <f t="shared" si="43"/>
        <v>    Genere</v>
      </c>
      <c r="K155" s="234" t="str">
        <f t="shared" si="44"/>
        <v>    Genere</v>
      </c>
      <c r="W155" s="213">
        <v>138</v>
      </c>
      <c r="X155" s="213">
        <f ca="1" t="shared" si="35"/>
      </c>
      <c r="Y155" s="213">
        <f ca="1" t="shared" si="34"/>
      </c>
      <c r="Z155" s="213">
        <f ca="1" t="shared" si="34"/>
      </c>
      <c r="AA155" s="213">
        <f ca="1" t="shared" si="34"/>
        <v>1</v>
      </c>
      <c r="AB155" s="213">
        <f ca="1" t="shared" si="34"/>
      </c>
      <c r="AC155" s="213">
        <f ca="1" t="shared" si="45"/>
      </c>
      <c r="AD155" s="213">
        <f ca="1" t="shared" si="45"/>
        <v>1</v>
      </c>
      <c r="AE155" s="213">
        <f ca="1" t="shared" si="45"/>
      </c>
      <c r="AF155" s="213">
        <f ca="1" t="shared" si="45"/>
      </c>
      <c r="AG155" s="213">
        <f ca="1" t="shared" si="45"/>
      </c>
    </row>
    <row r="156" spans="1:33" ht="12.75">
      <c r="A156" s="231">
        <v>139</v>
      </c>
      <c r="B156" s="232" t="str">
        <f t="shared" si="46"/>
        <v>    Genere</v>
      </c>
      <c r="C156" s="233" t="str">
        <f t="shared" si="36"/>
        <v>    Genere</v>
      </c>
      <c r="D156" s="232" t="str">
        <f t="shared" si="37"/>
        <v>    Genere</v>
      </c>
      <c r="E156" s="233" t="str">
        <f t="shared" si="38"/>
        <v>    Genere</v>
      </c>
      <c r="F156" s="232" t="str">
        <f t="shared" si="39"/>
        <v>    Genere</v>
      </c>
      <c r="G156" s="233" t="str">
        <f t="shared" si="40"/>
        <v>    Genere</v>
      </c>
      <c r="H156" s="232" t="str">
        <f t="shared" si="41"/>
        <v>    Genere</v>
      </c>
      <c r="I156" s="233" t="str">
        <f t="shared" si="42"/>
        <v>    Genere</v>
      </c>
      <c r="J156" s="232" t="str">
        <f t="shared" si="43"/>
        <v>    Genere</v>
      </c>
      <c r="K156" s="234" t="str">
        <f t="shared" si="44"/>
        <v>    Genere</v>
      </c>
      <c r="W156" s="213">
        <v>139</v>
      </c>
      <c r="X156" s="213">
        <f ca="1" t="shared" si="35"/>
        <v>1</v>
      </c>
      <c r="Y156" s="213">
        <f ca="1" t="shared" si="34"/>
        <v>1</v>
      </c>
      <c r="Z156" s="213">
        <f ca="1" t="shared" si="34"/>
      </c>
      <c r="AA156" s="213">
        <f ca="1" t="shared" si="34"/>
      </c>
      <c r="AB156" s="213">
        <f ca="1" t="shared" si="34"/>
      </c>
      <c r="AC156" s="213">
        <f aca="true" ca="1" t="shared" si="47" ref="AC156:AG165">IF(RAND()&lt;=$E$12,1,"")</f>
      </c>
      <c r="AD156" s="213">
        <f ca="1" t="shared" si="47"/>
      </c>
      <c r="AE156" s="213">
        <f ca="1" t="shared" si="47"/>
      </c>
      <c r="AF156" s="213">
        <f ca="1" t="shared" si="47"/>
      </c>
      <c r="AG156" s="213">
        <f ca="1" t="shared" si="47"/>
        <v>1</v>
      </c>
    </row>
    <row r="157" spans="1:33" ht="12.75">
      <c r="A157" s="231">
        <v>140</v>
      </c>
      <c r="B157" s="232" t="str">
        <f t="shared" si="46"/>
        <v>    Genere</v>
      </c>
      <c r="C157" s="233" t="str">
        <f t="shared" si="36"/>
        <v>    Genere</v>
      </c>
      <c r="D157" s="232" t="str">
        <f t="shared" si="37"/>
        <v>    Genere</v>
      </c>
      <c r="E157" s="233" t="str">
        <f t="shared" si="38"/>
        <v>    Genere</v>
      </c>
      <c r="F157" s="232" t="str">
        <f t="shared" si="39"/>
        <v>    Genere</v>
      </c>
      <c r="G157" s="233" t="str">
        <f t="shared" si="40"/>
        <v>    Genere</v>
      </c>
      <c r="H157" s="232" t="str">
        <f t="shared" si="41"/>
        <v>    Genere</v>
      </c>
      <c r="I157" s="233" t="str">
        <f t="shared" si="42"/>
        <v>    Genere</v>
      </c>
      <c r="J157" s="232" t="str">
        <f t="shared" si="43"/>
        <v>    Genere</v>
      </c>
      <c r="K157" s="234" t="str">
        <f t="shared" si="44"/>
        <v>    Genere</v>
      </c>
      <c r="W157" s="213">
        <v>140</v>
      </c>
      <c r="X157" s="213">
        <f ca="1" t="shared" si="35"/>
        <v>1</v>
      </c>
      <c r="Y157" s="213">
        <f aca="true" ca="1" t="shared" si="48" ref="Y157:AB176">IF(RAND()&lt;=$E$12,1,"")</f>
      </c>
      <c r="Z157" s="213">
        <f ca="1" t="shared" si="48"/>
        <v>1</v>
      </c>
      <c r="AA157" s="213">
        <f ca="1" t="shared" si="48"/>
      </c>
      <c r="AB157" s="213">
        <f ca="1" t="shared" si="48"/>
        <v>1</v>
      </c>
      <c r="AC157" s="213">
        <f ca="1" t="shared" si="47"/>
        <v>1</v>
      </c>
      <c r="AD157" s="213">
        <f ca="1" t="shared" si="47"/>
        <v>1</v>
      </c>
      <c r="AE157" s="213">
        <f ca="1" t="shared" si="47"/>
      </c>
      <c r="AF157" s="213">
        <f ca="1" t="shared" si="47"/>
        <v>1</v>
      </c>
      <c r="AG157" s="213">
        <f ca="1" t="shared" si="47"/>
      </c>
    </row>
    <row r="158" spans="1:33" ht="12.75">
      <c r="A158" s="231">
        <v>141</v>
      </c>
      <c r="B158" s="232" t="str">
        <f t="shared" si="46"/>
        <v>    Genere</v>
      </c>
      <c r="C158" s="233" t="str">
        <f t="shared" si="36"/>
        <v>    Genere</v>
      </c>
      <c r="D158" s="232" t="str">
        <f t="shared" si="37"/>
        <v>    Genere</v>
      </c>
      <c r="E158" s="233" t="str">
        <f t="shared" si="38"/>
        <v>    Genere</v>
      </c>
      <c r="F158" s="232" t="str">
        <f t="shared" si="39"/>
        <v>    Genere</v>
      </c>
      <c r="G158" s="233" t="str">
        <f t="shared" si="40"/>
        <v>    Genere</v>
      </c>
      <c r="H158" s="232" t="str">
        <f t="shared" si="41"/>
        <v>    Genere</v>
      </c>
      <c r="I158" s="233" t="str">
        <f t="shared" si="42"/>
        <v>    Genere</v>
      </c>
      <c r="J158" s="232" t="str">
        <f t="shared" si="43"/>
        <v>    Genere</v>
      </c>
      <c r="K158" s="234" t="str">
        <f t="shared" si="44"/>
        <v>    Genere</v>
      </c>
      <c r="W158" s="213">
        <v>141</v>
      </c>
      <c r="X158" s="213">
        <f ca="1" t="shared" si="35"/>
        <v>1</v>
      </c>
      <c r="Y158" s="213">
        <f ca="1" t="shared" si="48"/>
        <v>1</v>
      </c>
      <c r="Z158" s="213">
        <f ca="1" t="shared" si="48"/>
      </c>
      <c r="AA158" s="213">
        <f ca="1" t="shared" si="48"/>
        <v>1</v>
      </c>
      <c r="AB158" s="213">
        <f ca="1" t="shared" si="48"/>
      </c>
      <c r="AC158" s="213">
        <f ca="1" t="shared" si="47"/>
      </c>
      <c r="AD158" s="213">
        <f ca="1" t="shared" si="47"/>
        <v>1</v>
      </c>
      <c r="AE158" s="213">
        <f ca="1" t="shared" si="47"/>
      </c>
      <c r="AF158" s="213">
        <f ca="1" t="shared" si="47"/>
      </c>
      <c r="AG158" s="213">
        <f ca="1" t="shared" si="47"/>
      </c>
    </row>
    <row r="159" spans="1:33" ht="12.75">
      <c r="A159" s="231">
        <v>142</v>
      </c>
      <c r="B159" s="232" t="str">
        <f t="shared" si="46"/>
        <v>    Genere</v>
      </c>
      <c r="C159" s="233" t="str">
        <f t="shared" si="36"/>
        <v>    Genere</v>
      </c>
      <c r="D159" s="232" t="str">
        <f t="shared" si="37"/>
        <v>    Genere</v>
      </c>
      <c r="E159" s="233" t="str">
        <f t="shared" si="38"/>
        <v>    Genere</v>
      </c>
      <c r="F159" s="232" t="str">
        <f t="shared" si="39"/>
        <v>    Genere</v>
      </c>
      <c r="G159" s="233" t="str">
        <f t="shared" si="40"/>
        <v>    Genere</v>
      </c>
      <c r="H159" s="232" t="str">
        <f t="shared" si="41"/>
        <v>    Genere</v>
      </c>
      <c r="I159" s="233" t="str">
        <f t="shared" si="42"/>
        <v>    Genere</v>
      </c>
      <c r="J159" s="232" t="str">
        <f t="shared" si="43"/>
        <v>    Genere</v>
      </c>
      <c r="K159" s="234" t="str">
        <f t="shared" si="44"/>
        <v>    Genere</v>
      </c>
      <c r="W159" s="213">
        <v>142</v>
      </c>
      <c r="X159" s="213">
        <f ca="1" t="shared" si="35"/>
        <v>1</v>
      </c>
      <c r="Y159" s="213">
        <f ca="1" t="shared" si="48"/>
      </c>
      <c r="Z159" s="213">
        <f ca="1" t="shared" si="48"/>
      </c>
      <c r="AA159" s="213">
        <f ca="1" t="shared" si="48"/>
        <v>1</v>
      </c>
      <c r="AB159" s="213">
        <f ca="1" t="shared" si="48"/>
      </c>
      <c r="AC159" s="213">
        <f ca="1" t="shared" si="47"/>
      </c>
      <c r="AD159" s="213">
        <f ca="1" t="shared" si="47"/>
      </c>
      <c r="AE159" s="213">
        <f ca="1" t="shared" si="47"/>
      </c>
      <c r="AF159" s="213">
        <f ca="1" t="shared" si="47"/>
      </c>
      <c r="AG159" s="213">
        <f ca="1" t="shared" si="47"/>
      </c>
    </row>
    <row r="160" spans="1:33" ht="12.75">
      <c r="A160" s="231">
        <v>143</v>
      </c>
      <c r="B160" s="232" t="str">
        <f t="shared" si="46"/>
        <v>    Genere</v>
      </c>
      <c r="C160" s="233" t="str">
        <f t="shared" si="36"/>
        <v>    Genere</v>
      </c>
      <c r="D160" s="232" t="str">
        <f t="shared" si="37"/>
        <v>    Genere</v>
      </c>
      <c r="E160" s="233" t="str">
        <f t="shared" si="38"/>
        <v>    Genere</v>
      </c>
      <c r="F160" s="232" t="str">
        <f t="shared" si="39"/>
        <v>    Genere</v>
      </c>
      <c r="G160" s="233" t="str">
        <f t="shared" si="40"/>
        <v>    Genere</v>
      </c>
      <c r="H160" s="232" t="str">
        <f t="shared" si="41"/>
        <v>    Genere</v>
      </c>
      <c r="I160" s="233" t="str">
        <f t="shared" si="42"/>
        <v>    Genere</v>
      </c>
      <c r="J160" s="232" t="str">
        <f t="shared" si="43"/>
        <v>    Genere</v>
      </c>
      <c r="K160" s="234" t="str">
        <f t="shared" si="44"/>
        <v>    Genere</v>
      </c>
      <c r="W160" s="213">
        <v>143</v>
      </c>
      <c r="X160" s="213">
        <f ca="1" t="shared" si="35"/>
      </c>
      <c r="Y160" s="213">
        <f ca="1" t="shared" si="48"/>
        <v>1</v>
      </c>
      <c r="Z160" s="213">
        <f ca="1" t="shared" si="48"/>
      </c>
      <c r="AA160" s="213">
        <f ca="1" t="shared" si="48"/>
      </c>
      <c r="AB160" s="213">
        <f ca="1" t="shared" si="48"/>
        <v>1</v>
      </c>
      <c r="AC160" s="213">
        <f ca="1" t="shared" si="47"/>
      </c>
      <c r="AD160" s="213">
        <f ca="1" t="shared" si="47"/>
      </c>
      <c r="AE160" s="213">
        <f ca="1" t="shared" si="47"/>
      </c>
      <c r="AF160" s="213">
        <f ca="1" t="shared" si="47"/>
      </c>
      <c r="AG160" s="213">
        <f ca="1" t="shared" si="47"/>
      </c>
    </row>
    <row r="161" spans="1:33" ht="12.75">
      <c r="A161" s="231">
        <v>144</v>
      </c>
      <c r="B161" s="232" t="str">
        <f t="shared" si="46"/>
        <v>    Genere</v>
      </c>
      <c r="C161" s="233" t="str">
        <f t="shared" si="36"/>
        <v>    Genere</v>
      </c>
      <c r="D161" s="232" t="str">
        <f t="shared" si="37"/>
        <v>    Genere</v>
      </c>
      <c r="E161" s="233" t="str">
        <f t="shared" si="38"/>
        <v>    Genere</v>
      </c>
      <c r="F161" s="232" t="str">
        <f t="shared" si="39"/>
        <v>    Genere</v>
      </c>
      <c r="G161" s="233" t="str">
        <f t="shared" si="40"/>
        <v>    Genere</v>
      </c>
      <c r="H161" s="232" t="str">
        <f t="shared" si="41"/>
        <v>    Genere</v>
      </c>
      <c r="I161" s="233" t="str">
        <f t="shared" si="42"/>
        <v>    Genere</v>
      </c>
      <c r="J161" s="232" t="str">
        <f t="shared" si="43"/>
        <v>    Genere</v>
      </c>
      <c r="K161" s="234" t="str">
        <f t="shared" si="44"/>
        <v>    Genere</v>
      </c>
      <c r="W161" s="213">
        <v>144</v>
      </c>
      <c r="X161" s="213">
        <f ca="1" t="shared" si="35"/>
      </c>
      <c r="Y161" s="213">
        <f ca="1" t="shared" si="48"/>
      </c>
      <c r="Z161" s="213">
        <f ca="1" t="shared" si="48"/>
      </c>
      <c r="AA161" s="213">
        <f ca="1" t="shared" si="48"/>
      </c>
      <c r="AB161" s="213">
        <f ca="1" t="shared" si="48"/>
      </c>
      <c r="AC161" s="213">
        <f ca="1" t="shared" si="47"/>
        <v>1</v>
      </c>
      <c r="AD161" s="213">
        <f ca="1" t="shared" si="47"/>
        <v>1</v>
      </c>
      <c r="AE161" s="213">
        <f ca="1" t="shared" si="47"/>
      </c>
      <c r="AF161" s="213">
        <f ca="1" t="shared" si="47"/>
      </c>
      <c r="AG161" s="213">
        <f ca="1" t="shared" si="47"/>
      </c>
    </row>
    <row r="162" spans="1:33" ht="12.75">
      <c r="A162" s="231">
        <v>145</v>
      </c>
      <c r="B162" s="232" t="str">
        <f t="shared" si="46"/>
        <v>    Genere</v>
      </c>
      <c r="C162" s="233" t="str">
        <f t="shared" si="36"/>
        <v>    Genere</v>
      </c>
      <c r="D162" s="232" t="str">
        <f t="shared" si="37"/>
        <v>    Genere</v>
      </c>
      <c r="E162" s="233" t="str">
        <f t="shared" si="38"/>
        <v>    Genere</v>
      </c>
      <c r="F162" s="232" t="str">
        <f t="shared" si="39"/>
        <v>    Genere</v>
      </c>
      <c r="G162" s="233" t="str">
        <f t="shared" si="40"/>
        <v>    Genere</v>
      </c>
      <c r="H162" s="232" t="str">
        <f t="shared" si="41"/>
        <v>    Genere</v>
      </c>
      <c r="I162" s="233" t="str">
        <f t="shared" si="42"/>
        <v>    Genere</v>
      </c>
      <c r="J162" s="232" t="str">
        <f t="shared" si="43"/>
        <v>    Genere</v>
      </c>
      <c r="K162" s="234" t="str">
        <f t="shared" si="44"/>
        <v>    Genere</v>
      </c>
      <c r="W162" s="213">
        <v>145</v>
      </c>
      <c r="X162" s="213">
        <f ca="1" t="shared" si="35"/>
      </c>
      <c r="Y162" s="213">
        <f ca="1" t="shared" si="48"/>
        <v>1</v>
      </c>
      <c r="Z162" s="213">
        <f ca="1" t="shared" si="48"/>
        <v>1</v>
      </c>
      <c r="AA162" s="213">
        <f ca="1" t="shared" si="48"/>
      </c>
      <c r="AB162" s="213">
        <f ca="1" t="shared" si="48"/>
      </c>
      <c r="AC162" s="213">
        <f ca="1" t="shared" si="47"/>
        <v>1</v>
      </c>
      <c r="AD162" s="213">
        <f ca="1" t="shared" si="47"/>
      </c>
      <c r="AE162" s="213">
        <f ca="1" t="shared" si="47"/>
      </c>
      <c r="AF162" s="213">
        <f ca="1" t="shared" si="47"/>
      </c>
      <c r="AG162" s="213">
        <f ca="1" t="shared" si="47"/>
      </c>
    </row>
    <row r="163" spans="1:33" ht="12.75">
      <c r="A163" s="231">
        <v>146</v>
      </c>
      <c r="B163" s="232" t="str">
        <f t="shared" si="46"/>
        <v>    Genere</v>
      </c>
      <c r="C163" s="233" t="str">
        <f t="shared" si="36"/>
        <v>    Genere</v>
      </c>
      <c r="D163" s="232" t="str">
        <f t="shared" si="37"/>
        <v>    Genere</v>
      </c>
      <c r="E163" s="233" t="str">
        <f t="shared" si="38"/>
        <v>    Genere</v>
      </c>
      <c r="F163" s="232" t="str">
        <f t="shared" si="39"/>
        <v>    Genere</v>
      </c>
      <c r="G163" s="233" t="str">
        <f t="shared" si="40"/>
        <v>    Genere</v>
      </c>
      <c r="H163" s="232" t="str">
        <f t="shared" si="41"/>
        <v>    Genere</v>
      </c>
      <c r="I163" s="233" t="str">
        <f t="shared" si="42"/>
        <v>    Genere</v>
      </c>
      <c r="J163" s="232" t="str">
        <f t="shared" si="43"/>
        <v>    Genere</v>
      </c>
      <c r="K163" s="234" t="str">
        <f t="shared" si="44"/>
        <v>    Genere</v>
      </c>
      <c r="W163" s="213">
        <v>146</v>
      </c>
      <c r="X163" s="213">
        <f ca="1" t="shared" si="35"/>
      </c>
      <c r="Y163" s="213">
        <f ca="1" t="shared" si="48"/>
      </c>
      <c r="Z163" s="213">
        <f ca="1" t="shared" si="48"/>
      </c>
      <c r="AA163" s="213">
        <f ca="1" t="shared" si="48"/>
        <v>1</v>
      </c>
      <c r="AB163" s="213">
        <f ca="1" t="shared" si="48"/>
      </c>
      <c r="AC163" s="213">
        <f ca="1" t="shared" si="47"/>
      </c>
      <c r="AD163" s="213">
        <f ca="1" t="shared" si="47"/>
      </c>
      <c r="AE163" s="213">
        <f ca="1" t="shared" si="47"/>
      </c>
      <c r="AF163" s="213">
        <f ca="1" t="shared" si="47"/>
      </c>
      <c r="AG163" s="213">
        <f ca="1" t="shared" si="47"/>
      </c>
    </row>
    <row r="164" spans="1:33" ht="12.75">
      <c r="A164" s="231">
        <v>147</v>
      </c>
      <c r="B164" s="232" t="str">
        <f t="shared" si="46"/>
        <v>    Genere</v>
      </c>
      <c r="C164" s="233" t="str">
        <f t="shared" si="36"/>
        <v>    Genere</v>
      </c>
      <c r="D164" s="232" t="str">
        <f t="shared" si="37"/>
        <v>    Genere</v>
      </c>
      <c r="E164" s="233" t="str">
        <f t="shared" si="38"/>
        <v>    Genere</v>
      </c>
      <c r="F164" s="232" t="str">
        <f t="shared" si="39"/>
        <v>    Genere</v>
      </c>
      <c r="G164" s="233" t="str">
        <f t="shared" si="40"/>
        <v>    Genere</v>
      </c>
      <c r="H164" s="232" t="str">
        <f t="shared" si="41"/>
        <v>    Genere</v>
      </c>
      <c r="I164" s="233" t="str">
        <f t="shared" si="42"/>
        <v>    Genere</v>
      </c>
      <c r="J164" s="232" t="str">
        <f t="shared" si="43"/>
        <v>    Genere</v>
      </c>
      <c r="K164" s="234" t="str">
        <f t="shared" si="44"/>
        <v>    Genere</v>
      </c>
      <c r="W164" s="213">
        <v>147</v>
      </c>
      <c r="X164" s="213">
        <f ca="1" t="shared" si="35"/>
      </c>
      <c r="Y164" s="213">
        <f ca="1" t="shared" si="48"/>
        <v>1</v>
      </c>
      <c r="Z164" s="213">
        <f ca="1" t="shared" si="48"/>
        <v>1</v>
      </c>
      <c r="AA164" s="213">
        <f ca="1" t="shared" si="48"/>
        <v>1</v>
      </c>
      <c r="AB164" s="213">
        <f ca="1" t="shared" si="48"/>
      </c>
      <c r="AC164" s="213">
        <f ca="1" t="shared" si="47"/>
      </c>
      <c r="AD164" s="213">
        <f ca="1" t="shared" si="47"/>
      </c>
      <c r="AE164" s="213">
        <f ca="1" t="shared" si="47"/>
        <v>1</v>
      </c>
      <c r="AF164" s="213">
        <f ca="1" t="shared" si="47"/>
      </c>
      <c r="AG164" s="213">
        <f ca="1" t="shared" si="47"/>
        <v>1</v>
      </c>
    </row>
    <row r="165" spans="1:33" ht="12.75">
      <c r="A165" s="231">
        <v>148</v>
      </c>
      <c r="B165" s="232" t="str">
        <f t="shared" si="46"/>
        <v>    Genere</v>
      </c>
      <c r="C165" s="233" t="str">
        <f t="shared" si="36"/>
        <v>    Genere</v>
      </c>
      <c r="D165" s="232" t="str">
        <f t="shared" si="37"/>
        <v>    Genere</v>
      </c>
      <c r="E165" s="233" t="str">
        <f t="shared" si="38"/>
        <v>    Genere</v>
      </c>
      <c r="F165" s="232" t="str">
        <f t="shared" si="39"/>
        <v>    Genere</v>
      </c>
      <c r="G165" s="233" t="str">
        <f t="shared" si="40"/>
        <v>    Genere</v>
      </c>
      <c r="H165" s="232" t="str">
        <f t="shared" si="41"/>
        <v>    Genere</v>
      </c>
      <c r="I165" s="233" t="str">
        <f t="shared" si="42"/>
        <v>    Genere</v>
      </c>
      <c r="J165" s="232" t="str">
        <f t="shared" si="43"/>
        <v>    Genere</v>
      </c>
      <c r="K165" s="234" t="str">
        <f t="shared" si="44"/>
        <v>    Genere</v>
      </c>
      <c r="W165" s="213">
        <v>148</v>
      </c>
      <c r="X165" s="213">
        <f ca="1" t="shared" si="35"/>
      </c>
      <c r="Y165" s="213">
        <f ca="1" t="shared" si="48"/>
      </c>
      <c r="Z165" s="213">
        <f ca="1" t="shared" si="48"/>
      </c>
      <c r="AA165" s="213">
        <f ca="1" t="shared" si="48"/>
      </c>
      <c r="AB165" s="213">
        <f ca="1" t="shared" si="48"/>
      </c>
      <c r="AC165" s="213">
        <f ca="1" t="shared" si="47"/>
      </c>
      <c r="AD165" s="213">
        <f ca="1" t="shared" si="47"/>
      </c>
      <c r="AE165" s="213">
        <f ca="1" t="shared" si="47"/>
        <v>1</v>
      </c>
      <c r="AF165" s="213">
        <f ca="1" t="shared" si="47"/>
        <v>1</v>
      </c>
      <c r="AG165" s="213">
        <f ca="1" t="shared" si="47"/>
        <v>1</v>
      </c>
    </row>
    <row r="166" spans="1:33" ht="12.75">
      <c r="A166" s="231">
        <v>149</v>
      </c>
      <c r="B166" s="232" t="str">
        <f t="shared" si="46"/>
        <v>    Genere</v>
      </c>
      <c r="C166" s="233" t="str">
        <f t="shared" si="36"/>
        <v>    Genere</v>
      </c>
      <c r="D166" s="232" t="str">
        <f t="shared" si="37"/>
        <v>    Genere</v>
      </c>
      <c r="E166" s="233" t="str">
        <f t="shared" si="38"/>
        <v>    Genere</v>
      </c>
      <c r="F166" s="232" t="str">
        <f t="shared" si="39"/>
        <v>    Genere</v>
      </c>
      <c r="G166" s="233" t="str">
        <f t="shared" si="40"/>
        <v>    Genere</v>
      </c>
      <c r="H166" s="232" t="str">
        <f t="shared" si="41"/>
        <v>    Genere</v>
      </c>
      <c r="I166" s="233" t="str">
        <f t="shared" si="42"/>
        <v>    Genere</v>
      </c>
      <c r="J166" s="232" t="str">
        <f t="shared" si="43"/>
        <v>    Genere</v>
      </c>
      <c r="K166" s="234" t="str">
        <f t="shared" si="44"/>
        <v>    Genere</v>
      </c>
      <c r="W166" s="213">
        <v>149</v>
      </c>
      <c r="X166" s="213">
        <f ca="1" t="shared" si="35"/>
      </c>
      <c r="Y166" s="213">
        <f ca="1" t="shared" si="48"/>
      </c>
      <c r="Z166" s="213">
        <f ca="1" t="shared" si="48"/>
      </c>
      <c r="AA166" s="213">
        <f ca="1" t="shared" si="48"/>
      </c>
      <c r="AB166" s="213">
        <f ca="1" t="shared" si="48"/>
        <v>1</v>
      </c>
      <c r="AC166" s="213">
        <f aca="true" ca="1" t="shared" si="49" ref="AC166:AG175">IF(RAND()&lt;=$E$12,1,"")</f>
        <v>1</v>
      </c>
      <c r="AD166" s="213">
        <f ca="1" t="shared" si="49"/>
      </c>
      <c r="AE166" s="213">
        <f ca="1" t="shared" si="49"/>
      </c>
      <c r="AF166" s="213">
        <f ca="1" t="shared" si="49"/>
        <v>1</v>
      </c>
      <c r="AG166" s="213">
        <f ca="1" t="shared" si="49"/>
      </c>
    </row>
    <row r="167" spans="1:33" ht="12.75">
      <c r="A167" s="231">
        <v>150</v>
      </c>
      <c r="B167" s="232" t="str">
        <f t="shared" si="46"/>
        <v>    Genere</v>
      </c>
      <c r="C167" s="233" t="str">
        <f t="shared" si="36"/>
        <v>    Genere</v>
      </c>
      <c r="D167" s="232" t="str">
        <f t="shared" si="37"/>
        <v>    Genere</v>
      </c>
      <c r="E167" s="233" t="str">
        <f t="shared" si="38"/>
        <v>    Genere</v>
      </c>
      <c r="F167" s="232" t="str">
        <f t="shared" si="39"/>
        <v>    Genere</v>
      </c>
      <c r="G167" s="233" t="str">
        <f t="shared" si="40"/>
        <v>    Genere</v>
      </c>
      <c r="H167" s="232" t="str">
        <f t="shared" si="41"/>
        <v>    Genere</v>
      </c>
      <c r="I167" s="233" t="str">
        <f t="shared" si="42"/>
        <v>    Genere</v>
      </c>
      <c r="J167" s="232" t="str">
        <f t="shared" si="43"/>
        <v>    Genere</v>
      </c>
      <c r="K167" s="234" t="str">
        <f t="shared" si="44"/>
        <v>    Genere</v>
      </c>
      <c r="W167" s="213">
        <v>150</v>
      </c>
      <c r="X167" s="213">
        <f ca="1" t="shared" si="35"/>
        <v>1</v>
      </c>
      <c r="Y167" s="213">
        <f ca="1" t="shared" si="48"/>
      </c>
      <c r="Z167" s="213">
        <f ca="1" t="shared" si="48"/>
      </c>
      <c r="AA167" s="213">
        <f ca="1" t="shared" si="48"/>
        <v>1</v>
      </c>
      <c r="AB167" s="213">
        <f ca="1" t="shared" si="48"/>
      </c>
      <c r="AC167" s="213">
        <f ca="1" t="shared" si="49"/>
      </c>
      <c r="AD167" s="213">
        <f ca="1" t="shared" si="49"/>
        <v>1</v>
      </c>
      <c r="AE167" s="213">
        <f ca="1" t="shared" si="49"/>
      </c>
      <c r="AF167" s="213">
        <f ca="1" t="shared" si="49"/>
      </c>
      <c r="AG167" s="213">
        <f ca="1" t="shared" si="49"/>
        <v>1</v>
      </c>
    </row>
    <row r="168" spans="1:33" ht="12.75">
      <c r="A168" s="231">
        <v>151</v>
      </c>
      <c r="B168" s="232" t="str">
        <f t="shared" si="46"/>
        <v>    Genere</v>
      </c>
      <c r="C168" s="233" t="str">
        <f t="shared" si="36"/>
        <v>    Genere</v>
      </c>
      <c r="D168" s="232" t="str">
        <f t="shared" si="37"/>
        <v>    Genere</v>
      </c>
      <c r="E168" s="233" t="str">
        <f t="shared" si="38"/>
        <v>    Genere</v>
      </c>
      <c r="F168" s="232" t="str">
        <f t="shared" si="39"/>
        <v>    Genere</v>
      </c>
      <c r="G168" s="233" t="str">
        <f t="shared" si="40"/>
        <v>    Genere</v>
      </c>
      <c r="H168" s="232" t="str">
        <f t="shared" si="41"/>
        <v>    Genere</v>
      </c>
      <c r="I168" s="233" t="str">
        <f t="shared" si="42"/>
        <v>    Genere</v>
      </c>
      <c r="J168" s="232" t="str">
        <f t="shared" si="43"/>
        <v>    Genere</v>
      </c>
      <c r="K168" s="234" t="str">
        <f t="shared" si="44"/>
        <v>    Genere</v>
      </c>
      <c r="W168" s="213">
        <v>151</v>
      </c>
      <c r="X168" s="213">
        <f ca="1" t="shared" si="35"/>
      </c>
      <c r="Y168" s="213">
        <f ca="1" t="shared" si="48"/>
      </c>
      <c r="Z168" s="213">
        <f ca="1" t="shared" si="48"/>
        <v>1</v>
      </c>
      <c r="AA168" s="213">
        <f ca="1" t="shared" si="48"/>
      </c>
      <c r="AB168" s="213">
        <f ca="1" t="shared" si="48"/>
      </c>
      <c r="AC168" s="213">
        <f ca="1" t="shared" si="49"/>
      </c>
      <c r="AD168" s="213">
        <f ca="1" t="shared" si="49"/>
        <v>1</v>
      </c>
      <c r="AE168" s="213">
        <f ca="1" t="shared" si="49"/>
        <v>1</v>
      </c>
      <c r="AF168" s="213">
        <f ca="1" t="shared" si="49"/>
      </c>
      <c r="AG168" s="213">
        <f ca="1" t="shared" si="49"/>
        <v>1</v>
      </c>
    </row>
    <row r="169" spans="1:33" ht="12.75">
      <c r="A169" s="231">
        <v>152</v>
      </c>
      <c r="B169" s="232" t="str">
        <f t="shared" si="46"/>
        <v>    Genere</v>
      </c>
      <c r="C169" s="233" t="str">
        <f t="shared" si="36"/>
        <v>    Genere</v>
      </c>
      <c r="D169" s="232" t="str">
        <f t="shared" si="37"/>
        <v>    Genere</v>
      </c>
      <c r="E169" s="233" t="str">
        <f t="shared" si="38"/>
        <v>    Genere</v>
      </c>
      <c r="F169" s="232" t="str">
        <f t="shared" si="39"/>
        <v>    Genere</v>
      </c>
      <c r="G169" s="233" t="str">
        <f t="shared" si="40"/>
        <v>    Genere</v>
      </c>
      <c r="H169" s="232" t="str">
        <f t="shared" si="41"/>
        <v>    Genere</v>
      </c>
      <c r="I169" s="233" t="str">
        <f t="shared" si="42"/>
        <v>    Genere</v>
      </c>
      <c r="J169" s="232" t="str">
        <f t="shared" si="43"/>
        <v>    Genere</v>
      </c>
      <c r="K169" s="234" t="str">
        <f t="shared" si="44"/>
        <v>    Genere</v>
      </c>
      <c r="W169" s="213">
        <v>152</v>
      </c>
      <c r="X169" s="213">
        <f ca="1" t="shared" si="35"/>
      </c>
      <c r="Y169" s="213">
        <f ca="1" t="shared" si="48"/>
      </c>
      <c r="Z169" s="213">
        <f ca="1" t="shared" si="48"/>
      </c>
      <c r="AA169" s="213">
        <f ca="1" t="shared" si="48"/>
      </c>
      <c r="AB169" s="213">
        <f ca="1" t="shared" si="48"/>
        <v>1</v>
      </c>
      <c r="AC169" s="213">
        <f ca="1" t="shared" si="49"/>
      </c>
      <c r="AD169" s="213">
        <f ca="1" t="shared" si="49"/>
        <v>1</v>
      </c>
      <c r="AE169" s="213">
        <f ca="1" t="shared" si="49"/>
      </c>
      <c r="AF169" s="213">
        <f ca="1" t="shared" si="49"/>
      </c>
      <c r="AG169" s="213">
        <f ca="1" t="shared" si="49"/>
      </c>
    </row>
    <row r="170" spans="1:33" ht="12.75">
      <c r="A170" s="231">
        <v>153</v>
      </c>
      <c r="B170" s="232" t="str">
        <f t="shared" si="46"/>
        <v>    Genere</v>
      </c>
      <c r="C170" s="233" t="str">
        <f t="shared" si="36"/>
        <v>    Genere</v>
      </c>
      <c r="D170" s="232" t="str">
        <f t="shared" si="37"/>
        <v>    Genere</v>
      </c>
      <c r="E170" s="233" t="str">
        <f t="shared" si="38"/>
        <v>    Genere</v>
      </c>
      <c r="F170" s="232" t="str">
        <f t="shared" si="39"/>
        <v>    Genere</v>
      </c>
      <c r="G170" s="233" t="str">
        <f t="shared" si="40"/>
        <v>    Genere</v>
      </c>
      <c r="H170" s="232" t="str">
        <f t="shared" si="41"/>
        <v>    Genere</v>
      </c>
      <c r="I170" s="233" t="str">
        <f t="shared" si="42"/>
        <v>    Genere</v>
      </c>
      <c r="J170" s="232" t="str">
        <f t="shared" si="43"/>
        <v>    Genere</v>
      </c>
      <c r="K170" s="234" t="str">
        <f t="shared" si="44"/>
        <v>    Genere</v>
      </c>
      <c r="W170" s="213">
        <v>153</v>
      </c>
      <c r="X170" s="213">
        <f ca="1" t="shared" si="35"/>
      </c>
      <c r="Y170" s="213">
        <f ca="1" t="shared" si="48"/>
      </c>
      <c r="Z170" s="213">
        <f ca="1" t="shared" si="48"/>
        <v>1</v>
      </c>
      <c r="AA170" s="213">
        <f ca="1" t="shared" si="48"/>
      </c>
      <c r="AB170" s="213">
        <f ca="1" t="shared" si="48"/>
        <v>1</v>
      </c>
      <c r="AC170" s="213">
        <f ca="1" t="shared" si="49"/>
      </c>
      <c r="AD170" s="213">
        <f ca="1" t="shared" si="49"/>
      </c>
      <c r="AE170" s="213">
        <f ca="1" t="shared" si="49"/>
      </c>
      <c r="AF170" s="213">
        <f ca="1" t="shared" si="49"/>
      </c>
      <c r="AG170" s="213">
        <f ca="1" t="shared" si="49"/>
      </c>
    </row>
    <row r="171" spans="1:33" ht="12.75">
      <c r="A171" s="231">
        <v>154</v>
      </c>
      <c r="B171" s="232" t="str">
        <f t="shared" si="46"/>
        <v>    Genere</v>
      </c>
      <c r="C171" s="233" t="str">
        <f t="shared" si="36"/>
        <v>    Genere</v>
      </c>
      <c r="D171" s="232" t="str">
        <f t="shared" si="37"/>
        <v>    Genere</v>
      </c>
      <c r="E171" s="233" t="str">
        <f t="shared" si="38"/>
        <v>    Genere</v>
      </c>
      <c r="F171" s="232" t="str">
        <f t="shared" si="39"/>
        <v>    Genere</v>
      </c>
      <c r="G171" s="233" t="str">
        <f t="shared" si="40"/>
        <v>    Genere</v>
      </c>
      <c r="H171" s="232" t="str">
        <f t="shared" si="41"/>
        <v>    Genere</v>
      </c>
      <c r="I171" s="233" t="str">
        <f t="shared" si="42"/>
        <v>    Genere</v>
      </c>
      <c r="J171" s="232" t="str">
        <f t="shared" si="43"/>
        <v>    Genere</v>
      </c>
      <c r="K171" s="234" t="str">
        <f t="shared" si="44"/>
        <v>    Genere</v>
      </c>
      <c r="W171" s="213">
        <v>154</v>
      </c>
      <c r="X171" s="213">
        <f ca="1" t="shared" si="35"/>
      </c>
      <c r="Y171" s="213">
        <f ca="1" t="shared" si="48"/>
        <v>1</v>
      </c>
      <c r="Z171" s="213">
        <f ca="1" t="shared" si="48"/>
      </c>
      <c r="AA171" s="213">
        <f ca="1" t="shared" si="48"/>
        <v>1</v>
      </c>
      <c r="AB171" s="213">
        <f ca="1" t="shared" si="48"/>
      </c>
      <c r="AC171" s="213">
        <f ca="1" t="shared" si="49"/>
        <v>1</v>
      </c>
      <c r="AD171" s="213">
        <f ca="1" t="shared" si="49"/>
      </c>
      <c r="AE171" s="213">
        <f ca="1" t="shared" si="49"/>
      </c>
      <c r="AF171" s="213">
        <f ca="1" t="shared" si="49"/>
      </c>
      <c r="AG171" s="213">
        <f ca="1" t="shared" si="49"/>
        <v>1</v>
      </c>
    </row>
    <row r="172" spans="1:33" ht="12.75">
      <c r="A172" s="231">
        <v>155</v>
      </c>
      <c r="B172" s="232" t="str">
        <f t="shared" si="46"/>
        <v>    Genere</v>
      </c>
      <c r="C172" s="233" t="str">
        <f t="shared" si="36"/>
        <v>    Genere</v>
      </c>
      <c r="D172" s="232" t="str">
        <f t="shared" si="37"/>
        <v>    Genere</v>
      </c>
      <c r="E172" s="233" t="str">
        <f t="shared" si="38"/>
        <v>    Genere</v>
      </c>
      <c r="F172" s="232" t="str">
        <f t="shared" si="39"/>
        <v>    Genere</v>
      </c>
      <c r="G172" s="233" t="str">
        <f t="shared" si="40"/>
        <v>    Genere</v>
      </c>
      <c r="H172" s="232" t="str">
        <f t="shared" si="41"/>
        <v>    Genere</v>
      </c>
      <c r="I172" s="233" t="str">
        <f t="shared" si="42"/>
        <v>    Genere</v>
      </c>
      <c r="J172" s="232" t="str">
        <f t="shared" si="43"/>
        <v>    Genere</v>
      </c>
      <c r="K172" s="234" t="str">
        <f t="shared" si="44"/>
        <v>    Genere</v>
      </c>
      <c r="W172" s="213">
        <v>155</v>
      </c>
      <c r="X172" s="213">
        <f ca="1" t="shared" si="35"/>
        <v>1</v>
      </c>
      <c r="Y172" s="213">
        <f ca="1" t="shared" si="48"/>
        <v>1</v>
      </c>
      <c r="Z172" s="213">
        <f ca="1" t="shared" si="48"/>
      </c>
      <c r="AA172" s="213">
        <f ca="1" t="shared" si="48"/>
      </c>
      <c r="AB172" s="213">
        <f ca="1" t="shared" si="48"/>
      </c>
      <c r="AC172" s="213">
        <f ca="1" t="shared" si="49"/>
      </c>
      <c r="AD172" s="213">
        <f ca="1" t="shared" si="49"/>
        <v>1</v>
      </c>
      <c r="AE172" s="213">
        <f ca="1" t="shared" si="49"/>
      </c>
      <c r="AF172" s="213">
        <f ca="1" t="shared" si="49"/>
        <v>1</v>
      </c>
      <c r="AG172" s="213">
        <f ca="1" t="shared" si="49"/>
      </c>
    </row>
    <row r="173" spans="1:33" ht="12.75">
      <c r="A173" s="231">
        <v>156</v>
      </c>
      <c r="B173" s="232" t="str">
        <f t="shared" si="46"/>
        <v>    Genere</v>
      </c>
      <c r="C173" s="233" t="str">
        <f t="shared" si="36"/>
        <v>    Genere</v>
      </c>
      <c r="D173" s="232" t="str">
        <f t="shared" si="37"/>
        <v>    Genere</v>
      </c>
      <c r="E173" s="233" t="str">
        <f t="shared" si="38"/>
        <v>    Genere</v>
      </c>
      <c r="F173" s="232" t="str">
        <f t="shared" si="39"/>
        <v>    Genere</v>
      </c>
      <c r="G173" s="233" t="str">
        <f t="shared" si="40"/>
        <v>    Genere</v>
      </c>
      <c r="H173" s="232" t="str">
        <f t="shared" si="41"/>
        <v>    Genere</v>
      </c>
      <c r="I173" s="233" t="str">
        <f t="shared" si="42"/>
        <v>    Genere</v>
      </c>
      <c r="J173" s="232" t="str">
        <f t="shared" si="43"/>
        <v>    Genere</v>
      </c>
      <c r="K173" s="234" t="str">
        <f t="shared" si="44"/>
        <v>    Genere</v>
      </c>
      <c r="W173" s="213">
        <v>156</v>
      </c>
      <c r="X173" s="213">
        <f ca="1" t="shared" si="35"/>
      </c>
      <c r="Y173" s="213">
        <f ca="1" t="shared" si="48"/>
        <v>1</v>
      </c>
      <c r="Z173" s="213">
        <f ca="1" t="shared" si="48"/>
      </c>
      <c r="AA173" s="213">
        <f ca="1" t="shared" si="48"/>
        <v>1</v>
      </c>
      <c r="AB173" s="213">
        <f ca="1" t="shared" si="48"/>
      </c>
      <c r="AC173" s="213">
        <f ca="1" t="shared" si="49"/>
        <v>1</v>
      </c>
      <c r="AD173" s="213">
        <f ca="1" t="shared" si="49"/>
        <v>1</v>
      </c>
      <c r="AE173" s="213">
        <f ca="1" t="shared" si="49"/>
        <v>1</v>
      </c>
      <c r="AF173" s="213">
        <f ca="1" t="shared" si="49"/>
      </c>
      <c r="AG173" s="213">
        <f ca="1" t="shared" si="49"/>
      </c>
    </row>
    <row r="174" spans="1:33" ht="12.75">
      <c r="A174" s="231">
        <v>157</v>
      </c>
      <c r="B174" s="232" t="str">
        <f t="shared" si="46"/>
        <v>    Genere</v>
      </c>
      <c r="C174" s="233" t="str">
        <f t="shared" si="36"/>
        <v>    Genere</v>
      </c>
      <c r="D174" s="232" t="str">
        <f t="shared" si="37"/>
        <v>    Genere</v>
      </c>
      <c r="E174" s="233" t="str">
        <f t="shared" si="38"/>
        <v>    Genere</v>
      </c>
      <c r="F174" s="232" t="str">
        <f t="shared" si="39"/>
        <v>    Genere</v>
      </c>
      <c r="G174" s="233" t="str">
        <f t="shared" si="40"/>
        <v>    Genere</v>
      </c>
      <c r="H174" s="232" t="str">
        <f t="shared" si="41"/>
        <v>    Genere</v>
      </c>
      <c r="I174" s="233" t="str">
        <f t="shared" si="42"/>
        <v>    Genere</v>
      </c>
      <c r="J174" s="232" t="str">
        <f t="shared" si="43"/>
        <v>    Genere</v>
      </c>
      <c r="K174" s="234" t="str">
        <f t="shared" si="44"/>
        <v>    Genere</v>
      </c>
      <c r="W174" s="213">
        <v>157</v>
      </c>
      <c r="X174" s="213">
        <f ca="1" t="shared" si="35"/>
      </c>
      <c r="Y174" s="213">
        <f ca="1" t="shared" si="48"/>
        <v>1</v>
      </c>
      <c r="Z174" s="213">
        <f ca="1" t="shared" si="48"/>
      </c>
      <c r="AA174" s="213">
        <f ca="1" t="shared" si="48"/>
        <v>1</v>
      </c>
      <c r="AB174" s="213">
        <f ca="1" t="shared" si="48"/>
      </c>
      <c r="AC174" s="213">
        <f ca="1" t="shared" si="49"/>
      </c>
      <c r="AD174" s="213">
        <f ca="1" t="shared" si="49"/>
      </c>
      <c r="AE174" s="213">
        <f ca="1" t="shared" si="49"/>
        <v>1</v>
      </c>
      <c r="AF174" s="213">
        <f ca="1" t="shared" si="49"/>
      </c>
      <c r="AG174" s="213">
        <f ca="1" t="shared" si="49"/>
      </c>
    </row>
    <row r="175" spans="1:33" ht="12.75">
      <c r="A175" s="231">
        <v>158</v>
      </c>
      <c r="B175" s="232" t="str">
        <f t="shared" si="46"/>
        <v>    Genere</v>
      </c>
      <c r="C175" s="233" t="str">
        <f t="shared" si="36"/>
        <v>    Genere</v>
      </c>
      <c r="D175" s="232" t="str">
        <f t="shared" si="37"/>
        <v>    Genere</v>
      </c>
      <c r="E175" s="233" t="str">
        <f t="shared" si="38"/>
        <v>    Genere</v>
      </c>
      <c r="F175" s="232" t="str">
        <f t="shared" si="39"/>
        <v>    Genere</v>
      </c>
      <c r="G175" s="233" t="str">
        <f t="shared" si="40"/>
        <v>    Genere</v>
      </c>
      <c r="H175" s="232" t="str">
        <f t="shared" si="41"/>
        <v>    Genere</v>
      </c>
      <c r="I175" s="233" t="str">
        <f t="shared" si="42"/>
        <v>    Genere</v>
      </c>
      <c r="J175" s="232" t="str">
        <f t="shared" si="43"/>
        <v>    Genere</v>
      </c>
      <c r="K175" s="234" t="str">
        <f t="shared" si="44"/>
        <v>    Genere</v>
      </c>
      <c r="W175" s="213">
        <v>158</v>
      </c>
      <c r="X175" s="213">
        <f ca="1" t="shared" si="35"/>
      </c>
      <c r="Y175" s="213">
        <f ca="1" t="shared" si="48"/>
        <v>1</v>
      </c>
      <c r="Z175" s="213">
        <f ca="1" t="shared" si="48"/>
      </c>
      <c r="AA175" s="213">
        <f ca="1" t="shared" si="48"/>
      </c>
      <c r="AB175" s="213">
        <f ca="1" t="shared" si="48"/>
      </c>
      <c r="AC175" s="213">
        <f ca="1" t="shared" si="49"/>
        <v>1</v>
      </c>
      <c r="AD175" s="213">
        <f ca="1" t="shared" si="49"/>
      </c>
      <c r="AE175" s="213">
        <f ca="1" t="shared" si="49"/>
        <v>1</v>
      </c>
      <c r="AF175" s="213">
        <f ca="1" t="shared" si="49"/>
      </c>
      <c r="AG175" s="213">
        <f ca="1" t="shared" si="49"/>
      </c>
    </row>
    <row r="176" spans="1:33" ht="12.75">
      <c r="A176" s="231">
        <v>159</v>
      </c>
      <c r="B176" s="232" t="str">
        <f t="shared" si="46"/>
        <v>    Genere</v>
      </c>
      <c r="C176" s="233" t="str">
        <f t="shared" si="36"/>
        <v>    Genere</v>
      </c>
      <c r="D176" s="232" t="str">
        <f t="shared" si="37"/>
        <v>    Genere</v>
      </c>
      <c r="E176" s="233" t="str">
        <f t="shared" si="38"/>
        <v>    Genere</v>
      </c>
      <c r="F176" s="232" t="str">
        <f t="shared" si="39"/>
        <v>    Genere</v>
      </c>
      <c r="G176" s="233" t="str">
        <f t="shared" si="40"/>
        <v>    Genere</v>
      </c>
      <c r="H176" s="232" t="str">
        <f t="shared" si="41"/>
        <v>    Genere</v>
      </c>
      <c r="I176" s="233" t="str">
        <f t="shared" si="42"/>
        <v>    Genere</v>
      </c>
      <c r="J176" s="232" t="str">
        <f t="shared" si="43"/>
        <v>    Genere</v>
      </c>
      <c r="K176" s="234" t="str">
        <f t="shared" si="44"/>
        <v>    Genere</v>
      </c>
      <c r="W176" s="213">
        <v>159</v>
      </c>
      <c r="X176" s="213">
        <f ca="1" t="shared" si="35"/>
      </c>
      <c r="Y176" s="213">
        <f ca="1" t="shared" si="48"/>
      </c>
      <c r="Z176" s="213">
        <f ca="1" t="shared" si="48"/>
      </c>
      <c r="AA176" s="213">
        <f ca="1" t="shared" si="48"/>
      </c>
      <c r="AB176" s="213">
        <f ca="1" t="shared" si="48"/>
      </c>
      <c r="AC176" s="213">
        <f aca="true" ca="1" t="shared" si="50" ref="AC176:AG188">IF(RAND()&lt;=$E$12,1,"")</f>
      </c>
      <c r="AD176" s="213">
        <f ca="1" t="shared" si="50"/>
      </c>
      <c r="AE176" s="213">
        <f ca="1" t="shared" si="50"/>
        <v>1</v>
      </c>
      <c r="AF176" s="213">
        <f ca="1" t="shared" si="50"/>
      </c>
      <c r="AG176" s="213">
        <f ca="1" t="shared" si="50"/>
      </c>
    </row>
    <row r="177" spans="1:33" ht="12.75">
      <c r="A177" s="231">
        <v>160</v>
      </c>
      <c r="B177" s="232" t="str">
        <f t="shared" si="46"/>
        <v>    Genere</v>
      </c>
      <c r="C177" s="233" t="str">
        <f t="shared" si="36"/>
        <v>    Genere</v>
      </c>
      <c r="D177" s="232" t="str">
        <f t="shared" si="37"/>
        <v>    Genere</v>
      </c>
      <c r="E177" s="233" t="str">
        <f t="shared" si="38"/>
        <v>    Genere</v>
      </c>
      <c r="F177" s="232" t="str">
        <f t="shared" si="39"/>
        <v>    Genere</v>
      </c>
      <c r="G177" s="233" t="str">
        <f t="shared" si="40"/>
        <v>    Genere</v>
      </c>
      <c r="H177" s="232" t="str">
        <f t="shared" si="41"/>
        <v>    Genere</v>
      </c>
      <c r="I177" s="233" t="str">
        <f t="shared" si="42"/>
        <v>    Genere</v>
      </c>
      <c r="J177" s="232" t="str">
        <f t="shared" si="43"/>
        <v>    Genere</v>
      </c>
      <c r="K177" s="234" t="str">
        <f t="shared" si="44"/>
        <v>    Genere</v>
      </c>
      <c r="W177" s="213">
        <v>160</v>
      </c>
      <c r="X177" s="213">
        <f ca="1" t="shared" si="35"/>
        <v>1</v>
      </c>
      <c r="Y177" s="213">
        <f aca="true" ca="1" t="shared" si="51" ref="Y177:AB189">IF(RAND()&lt;=$E$12,1,"")</f>
        <v>1</v>
      </c>
      <c r="Z177" s="213">
        <f ca="1" t="shared" si="51"/>
      </c>
      <c r="AA177" s="213">
        <f ca="1" t="shared" si="51"/>
      </c>
      <c r="AB177" s="213">
        <f ca="1" t="shared" si="51"/>
      </c>
      <c r="AC177" s="213">
        <f ca="1" t="shared" si="50"/>
      </c>
      <c r="AD177" s="213">
        <f ca="1" t="shared" si="50"/>
      </c>
      <c r="AE177" s="213">
        <f ca="1" t="shared" si="50"/>
      </c>
      <c r="AF177" s="213">
        <f ca="1" t="shared" si="50"/>
        <v>1</v>
      </c>
      <c r="AG177" s="213">
        <f ca="1" t="shared" si="50"/>
      </c>
    </row>
    <row r="178" spans="1:33" ht="12.75">
      <c r="A178" s="231">
        <v>161</v>
      </c>
      <c r="B178" s="232" t="str">
        <f t="shared" si="46"/>
        <v>    Genere</v>
      </c>
      <c r="C178" s="233" t="str">
        <f t="shared" si="36"/>
        <v>    Genere</v>
      </c>
      <c r="D178" s="232" t="str">
        <f t="shared" si="37"/>
        <v>    Genere</v>
      </c>
      <c r="E178" s="233" t="str">
        <f t="shared" si="38"/>
        <v>    Genere</v>
      </c>
      <c r="F178" s="232" t="str">
        <f t="shared" si="39"/>
        <v>    Genere</v>
      </c>
      <c r="G178" s="233" t="str">
        <f t="shared" si="40"/>
        <v>    Genere</v>
      </c>
      <c r="H178" s="232" t="str">
        <f t="shared" si="41"/>
        <v>    Genere</v>
      </c>
      <c r="I178" s="233" t="str">
        <f t="shared" si="42"/>
        <v>    Genere</v>
      </c>
      <c r="J178" s="232" t="str">
        <f t="shared" si="43"/>
        <v>    Genere</v>
      </c>
      <c r="K178" s="234" t="str">
        <f t="shared" si="44"/>
        <v>    Genere</v>
      </c>
      <c r="W178" s="213">
        <v>161</v>
      </c>
      <c r="X178" s="213">
        <f ca="1" t="shared" si="35"/>
      </c>
      <c r="Y178" s="213">
        <f ca="1" t="shared" si="51"/>
        <v>1</v>
      </c>
      <c r="Z178" s="213">
        <f ca="1" t="shared" si="51"/>
      </c>
      <c r="AA178" s="213">
        <f ca="1" t="shared" si="51"/>
      </c>
      <c r="AB178" s="213">
        <f ca="1" t="shared" si="51"/>
      </c>
      <c r="AC178" s="213">
        <f ca="1" t="shared" si="50"/>
      </c>
      <c r="AD178" s="213">
        <f ca="1" t="shared" si="50"/>
        <v>1</v>
      </c>
      <c r="AE178" s="213">
        <f ca="1" t="shared" si="50"/>
      </c>
      <c r="AF178" s="213">
        <f ca="1" t="shared" si="50"/>
      </c>
      <c r="AG178" s="213">
        <f ca="1" t="shared" si="50"/>
        <v>1</v>
      </c>
    </row>
    <row r="179" spans="1:33" ht="12.75">
      <c r="A179" s="231">
        <v>162</v>
      </c>
      <c r="B179" s="232" t="str">
        <f t="shared" si="46"/>
        <v>    Genere</v>
      </c>
      <c r="C179" s="233" t="str">
        <f t="shared" si="36"/>
        <v>    Genere</v>
      </c>
      <c r="D179" s="232" t="str">
        <f t="shared" si="37"/>
        <v>    Genere</v>
      </c>
      <c r="E179" s="233" t="str">
        <f t="shared" si="38"/>
        <v>    Genere</v>
      </c>
      <c r="F179" s="232" t="str">
        <f t="shared" si="39"/>
        <v>    Genere</v>
      </c>
      <c r="G179" s="233" t="str">
        <f t="shared" si="40"/>
        <v>    Genere</v>
      </c>
      <c r="H179" s="232" t="str">
        <f t="shared" si="41"/>
        <v>    Genere</v>
      </c>
      <c r="I179" s="233" t="str">
        <f t="shared" si="42"/>
        <v>    Genere</v>
      </c>
      <c r="J179" s="232" t="str">
        <f t="shared" si="43"/>
        <v>    Genere</v>
      </c>
      <c r="K179" s="234" t="str">
        <f t="shared" si="44"/>
        <v>    Genere</v>
      </c>
      <c r="W179" s="213">
        <v>162</v>
      </c>
      <c r="X179" s="213">
        <f ca="1" t="shared" si="35"/>
        <v>1</v>
      </c>
      <c r="Y179" s="213">
        <f ca="1" t="shared" si="51"/>
      </c>
      <c r="Z179" s="213">
        <f ca="1" t="shared" si="51"/>
      </c>
      <c r="AA179" s="213">
        <f ca="1" t="shared" si="51"/>
      </c>
      <c r="AB179" s="213">
        <f ca="1" t="shared" si="51"/>
      </c>
      <c r="AC179" s="213">
        <f ca="1" t="shared" si="50"/>
      </c>
      <c r="AD179" s="213">
        <f ca="1" t="shared" si="50"/>
      </c>
      <c r="AE179" s="213">
        <f ca="1" t="shared" si="50"/>
      </c>
      <c r="AF179" s="213">
        <f ca="1" t="shared" si="50"/>
      </c>
      <c r="AG179" s="213">
        <f ca="1" t="shared" si="50"/>
      </c>
    </row>
    <row r="180" spans="1:33" ht="12.75">
      <c r="A180" s="231">
        <v>163</v>
      </c>
      <c r="B180" s="232" t="str">
        <f t="shared" si="46"/>
        <v>    Genere</v>
      </c>
      <c r="C180" s="233" t="str">
        <f t="shared" si="36"/>
        <v>    Genere</v>
      </c>
      <c r="D180" s="232" t="str">
        <f t="shared" si="37"/>
        <v>    Genere</v>
      </c>
      <c r="E180" s="233" t="str">
        <f t="shared" si="38"/>
        <v>    Genere</v>
      </c>
      <c r="F180" s="232" t="str">
        <f t="shared" si="39"/>
        <v>    Genere</v>
      </c>
      <c r="G180" s="233" t="str">
        <f t="shared" si="40"/>
        <v>    Genere</v>
      </c>
      <c r="H180" s="232" t="str">
        <f t="shared" si="41"/>
        <v>    Genere</v>
      </c>
      <c r="I180" s="233" t="str">
        <f t="shared" si="42"/>
        <v>    Genere</v>
      </c>
      <c r="J180" s="232" t="str">
        <f t="shared" si="43"/>
        <v>    Genere</v>
      </c>
      <c r="K180" s="234" t="str">
        <f t="shared" si="44"/>
        <v>    Genere</v>
      </c>
      <c r="W180" s="213">
        <v>163</v>
      </c>
      <c r="X180" s="213">
        <f ca="1" t="shared" si="35"/>
        <v>1</v>
      </c>
      <c r="Y180" s="213">
        <f ca="1" t="shared" si="51"/>
        <v>1</v>
      </c>
      <c r="Z180" s="213">
        <f ca="1" t="shared" si="51"/>
      </c>
      <c r="AA180" s="213">
        <f ca="1" t="shared" si="51"/>
      </c>
      <c r="AB180" s="213">
        <f ca="1" t="shared" si="51"/>
      </c>
      <c r="AC180" s="213">
        <f ca="1" t="shared" si="50"/>
      </c>
      <c r="AD180" s="213">
        <f ca="1" t="shared" si="50"/>
      </c>
      <c r="AE180" s="213">
        <f ca="1" t="shared" si="50"/>
        <v>1</v>
      </c>
      <c r="AF180" s="213">
        <f ca="1" t="shared" si="50"/>
      </c>
      <c r="AG180" s="213">
        <f ca="1" t="shared" si="50"/>
      </c>
    </row>
    <row r="181" spans="1:33" ht="12.75">
      <c r="A181" s="231">
        <v>164</v>
      </c>
      <c r="B181" s="232" t="str">
        <f t="shared" si="46"/>
        <v>    Genere</v>
      </c>
      <c r="C181" s="233" t="str">
        <f t="shared" si="36"/>
        <v>    Genere</v>
      </c>
      <c r="D181" s="232" t="str">
        <f t="shared" si="37"/>
        <v>    Genere</v>
      </c>
      <c r="E181" s="233" t="str">
        <f t="shared" si="38"/>
        <v>    Genere</v>
      </c>
      <c r="F181" s="232" t="str">
        <f t="shared" si="39"/>
        <v>    Genere</v>
      </c>
      <c r="G181" s="233" t="str">
        <f t="shared" si="40"/>
        <v>    Genere</v>
      </c>
      <c r="H181" s="232" t="str">
        <f t="shared" si="41"/>
        <v>    Genere</v>
      </c>
      <c r="I181" s="233" t="str">
        <f t="shared" si="42"/>
        <v>    Genere</v>
      </c>
      <c r="J181" s="232" t="str">
        <f t="shared" si="43"/>
        <v>    Genere</v>
      </c>
      <c r="K181" s="234" t="str">
        <f t="shared" si="44"/>
        <v>    Genere</v>
      </c>
      <c r="W181" s="213">
        <v>164</v>
      </c>
      <c r="X181" s="213">
        <f ca="1" t="shared" si="35"/>
        <v>1</v>
      </c>
      <c r="Y181" s="213">
        <f ca="1" t="shared" si="51"/>
      </c>
      <c r="Z181" s="213">
        <f ca="1" t="shared" si="51"/>
      </c>
      <c r="AA181" s="213">
        <f ca="1" t="shared" si="51"/>
      </c>
      <c r="AB181" s="213">
        <f ca="1" t="shared" si="51"/>
      </c>
      <c r="AC181" s="213">
        <f ca="1" t="shared" si="50"/>
        <v>1</v>
      </c>
      <c r="AD181" s="213">
        <f ca="1" t="shared" si="50"/>
      </c>
      <c r="AE181" s="213">
        <f ca="1" t="shared" si="50"/>
        <v>1</v>
      </c>
      <c r="AF181" s="213">
        <f ca="1" t="shared" si="50"/>
        <v>1</v>
      </c>
      <c r="AG181" s="213">
        <f ca="1" t="shared" si="50"/>
      </c>
    </row>
    <row r="182" spans="1:33" ht="12.75">
      <c r="A182" s="231">
        <v>165</v>
      </c>
      <c r="B182" s="232" t="str">
        <f t="shared" si="46"/>
        <v>    Genere</v>
      </c>
      <c r="C182" s="233" t="str">
        <f t="shared" si="36"/>
        <v>    Genere</v>
      </c>
      <c r="D182" s="232" t="str">
        <f t="shared" si="37"/>
        <v>    Genere</v>
      </c>
      <c r="E182" s="233" t="str">
        <f t="shared" si="38"/>
        <v>    Genere</v>
      </c>
      <c r="F182" s="232" t="str">
        <f t="shared" si="39"/>
        <v>    Genere</v>
      </c>
      <c r="G182" s="233" t="str">
        <f t="shared" si="40"/>
        <v>    Genere</v>
      </c>
      <c r="H182" s="232" t="str">
        <f t="shared" si="41"/>
        <v>    Genere</v>
      </c>
      <c r="I182" s="233" t="str">
        <f t="shared" si="42"/>
        <v>    Genere</v>
      </c>
      <c r="J182" s="232" t="str">
        <f t="shared" si="43"/>
        <v>    Genere</v>
      </c>
      <c r="K182" s="234" t="str">
        <f t="shared" si="44"/>
        <v>    Genere</v>
      </c>
      <c r="W182" s="213">
        <v>165</v>
      </c>
      <c r="X182" s="213">
        <f ca="1" t="shared" si="35"/>
      </c>
      <c r="Y182" s="213">
        <f ca="1" t="shared" si="51"/>
      </c>
      <c r="Z182" s="213">
        <f ca="1" t="shared" si="51"/>
      </c>
      <c r="AA182" s="213">
        <f ca="1" t="shared" si="51"/>
      </c>
      <c r="AB182" s="213">
        <f ca="1" t="shared" si="51"/>
        <v>1</v>
      </c>
      <c r="AC182" s="213">
        <f ca="1" t="shared" si="50"/>
        <v>1</v>
      </c>
      <c r="AD182" s="213">
        <f ca="1" t="shared" si="50"/>
        <v>1</v>
      </c>
      <c r="AE182" s="213">
        <f ca="1" t="shared" si="50"/>
      </c>
      <c r="AF182" s="213">
        <f ca="1" t="shared" si="50"/>
      </c>
      <c r="AG182" s="213">
        <f ca="1" t="shared" si="50"/>
      </c>
    </row>
    <row r="183" spans="1:33" ht="12.75">
      <c r="A183" s="231">
        <v>166</v>
      </c>
      <c r="B183" s="232" t="str">
        <f t="shared" si="46"/>
        <v>    Genere</v>
      </c>
      <c r="C183" s="233" t="str">
        <f t="shared" si="36"/>
        <v>    Genere</v>
      </c>
      <c r="D183" s="232" t="str">
        <f t="shared" si="37"/>
        <v>    Genere</v>
      </c>
      <c r="E183" s="233" t="str">
        <f t="shared" si="38"/>
        <v>    Genere</v>
      </c>
      <c r="F183" s="232" t="str">
        <f t="shared" si="39"/>
        <v>    Genere</v>
      </c>
      <c r="G183" s="233" t="str">
        <f t="shared" si="40"/>
        <v>    Genere</v>
      </c>
      <c r="H183" s="232" t="str">
        <f t="shared" si="41"/>
        <v>    Genere</v>
      </c>
      <c r="I183" s="233" t="str">
        <f t="shared" si="42"/>
        <v>    Genere</v>
      </c>
      <c r="J183" s="232" t="str">
        <f t="shared" si="43"/>
        <v>    Genere</v>
      </c>
      <c r="K183" s="234" t="str">
        <f t="shared" si="44"/>
        <v>    Genere</v>
      </c>
      <c r="W183" s="213">
        <v>166</v>
      </c>
      <c r="X183" s="213">
        <f ca="1" t="shared" si="35"/>
      </c>
      <c r="Y183" s="213">
        <f ca="1" t="shared" si="51"/>
      </c>
      <c r="Z183" s="213">
        <f ca="1" t="shared" si="51"/>
      </c>
      <c r="AA183" s="213">
        <f ca="1" t="shared" si="51"/>
        <v>1</v>
      </c>
      <c r="AB183" s="213">
        <f ca="1" t="shared" si="51"/>
      </c>
      <c r="AC183" s="213">
        <f ca="1" t="shared" si="50"/>
      </c>
      <c r="AD183" s="213">
        <f ca="1" t="shared" si="50"/>
      </c>
      <c r="AE183" s="213">
        <f ca="1" t="shared" si="50"/>
      </c>
      <c r="AF183" s="213">
        <f ca="1" t="shared" si="50"/>
        <v>1</v>
      </c>
      <c r="AG183" s="213">
        <f ca="1" t="shared" si="50"/>
      </c>
    </row>
    <row r="184" spans="1:33" ht="12.75">
      <c r="A184" s="231">
        <v>167</v>
      </c>
      <c r="B184" s="232" t="str">
        <f t="shared" si="46"/>
        <v>    Genere</v>
      </c>
      <c r="C184" s="233" t="str">
        <f t="shared" si="36"/>
        <v>    Genere</v>
      </c>
      <c r="D184" s="232" t="str">
        <f t="shared" si="37"/>
        <v>    Genere</v>
      </c>
      <c r="E184" s="233" t="str">
        <f t="shared" si="38"/>
        <v>    Genere</v>
      </c>
      <c r="F184" s="232" t="str">
        <f t="shared" si="39"/>
        <v>    Genere</v>
      </c>
      <c r="G184" s="233" t="str">
        <f t="shared" si="40"/>
        <v>    Genere</v>
      </c>
      <c r="H184" s="232" t="str">
        <f t="shared" si="41"/>
        <v>    Genere</v>
      </c>
      <c r="I184" s="233" t="str">
        <f t="shared" si="42"/>
        <v>    Genere</v>
      </c>
      <c r="J184" s="232" t="str">
        <f t="shared" si="43"/>
        <v>    Genere</v>
      </c>
      <c r="K184" s="234" t="str">
        <f t="shared" si="44"/>
        <v>    Genere</v>
      </c>
      <c r="W184" s="213">
        <v>167</v>
      </c>
      <c r="X184" s="213">
        <f ca="1" t="shared" si="35"/>
      </c>
      <c r="Y184" s="213">
        <f ca="1" t="shared" si="51"/>
        <v>1</v>
      </c>
      <c r="Z184" s="213">
        <f ca="1" t="shared" si="51"/>
      </c>
      <c r="AA184" s="213">
        <f ca="1" t="shared" si="51"/>
      </c>
      <c r="AB184" s="213">
        <f ca="1" t="shared" si="51"/>
      </c>
      <c r="AC184" s="213">
        <f ca="1" t="shared" si="50"/>
      </c>
      <c r="AD184" s="213">
        <f ca="1" t="shared" si="50"/>
        <v>1</v>
      </c>
      <c r="AE184" s="213">
        <f ca="1" t="shared" si="50"/>
      </c>
      <c r="AF184" s="213">
        <f ca="1" t="shared" si="50"/>
        <v>1</v>
      </c>
      <c r="AG184" s="213">
        <f ca="1" t="shared" si="50"/>
      </c>
    </row>
    <row r="185" spans="1:33" ht="12.75">
      <c r="A185" s="231">
        <v>168</v>
      </c>
      <c r="B185" s="232" t="str">
        <f t="shared" si="46"/>
        <v>    Genere</v>
      </c>
      <c r="C185" s="233" t="str">
        <f t="shared" si="36"/>
        <v>    Genere</v>
      </c>
      <c r="D185" s="232" t="str">
        <f t="shared" si="37"/>
        <v>    Genere</v>
      </c>
      <c r="E185" s="233" t="str">
        <f t="shared" si="38"/>
        <v>    Genere</v>
      </c>
      <c r="F185" s="232" t="str">
        <f t="shared" si="39"/>
        <v>    Genere</v>
      </c>
      <c r="G185" s="233" t="str">
        <f t="shared" si="40"/>
        <v>    Genere</v>
      </c>
      <c r="H185" s="232" t="str">
        <f t="shared" si="41"/>
        <v>    Genere</v>
      </c>
      <c r="I185" s="233" t="str">
        <f t="shared" si="42"/>
        <v>    Genere</v>
      </c>
      <c r="J185" s="232" t="str">
        <f t="shared" si="43"/>
        <v>    Genere</v>
      </c>
      <c r="K185" s="234" t="str">
        <f t="shared" si="44"/>
        <v>    Genere</v>
      </c>
      <c r="W185" s="213">
        <v>168</v>
      </c>
      <c r="X185" s="213">
        <f ca="1" t="shared" si="35"/>
      </c>
      <c r="Y185" s="213">
        <f ca="1" t="shared" si="51"/>
      </c>
      <c r="Z185" s="213">
        <f ca="1" t="shared" si="51"/>
      </c>
      <c r="AA185" s="213">
        <f ca="1" t="shared" si="51"/>
      </c>
      <c r="AB185" s="213">
        <f ca="1" t="shared" si="51"/>
      </c>
      <c r="AC185" s="213">
        <f ca="1" t="shared" si="50"/>
      </c>
      <c r="AD185" s="213">
        <f ca="1" t="shared" si="50"/>
      </c>
      <c r="AE185" s="213">
        <f ca="1" t="shared" si="50"/>
        <v>1</v>
      </c>
      <c r="AF185" s="213">
        <f ca="1" t="shared" si="50"/>
        <v>1</v>
      </c>
      <c r="AG185" s="213">
        <f ca="1" t="shared" si="50"/>
      </c>
    </row>
    <row r="186" spans="1:33" ht="12.75">
      <c r="A186" s="231">
        <v>169</v>
      </c>
      <c r="B186" s="232" t="str">
        <f t="shared" si="46"/>
        <v>    Genere</v>
      </c>
      <c r="C186" s="233" t="str">
        <f t="shared" si="36"/>
        <v>    Genere</v>
      </c>
      <c r="D186" s="232" t="str">
        <f t="shared" si="37"/>
        <v>    Genere</v>
      </c>
      <c r="E186" s="233" t="str">
        <f t="shared" si="38"/>
        <v>    Genere</v>
      </c>
      <c r="F186" s="232" t="str">
        <f t="shared" si="39"/>
        <v>    Genere</v>
      </c>
      <c r="G186" s="233" t="str">
        <f t="shared" si="40"/>
        <v>    Genere</v>
      </c>
      <c r="H186" s="232" t="str">
        <f t="shared" si="41"/>
        <v>    Genere</v>
      </c>
      <c r="I186" s="233" t="str">
        <f t="shared" si="42"/>
        <v>    Genere</v>
      </c>
      <c r="J186" s="232" t="str">
        <f t="shared" si="43"/>
        <v>    Genere</v>
      </c>
      <c r="K186" s="234" t="str">
        <f t="shared" si="44"/>
        <v>    Genere</v>
      </c>
      <c r="W186" s="213">
        <v>169</v>
      </c>
      <c r="X186" s="213">
        <f ca="1" t="shared" si="35"/>
        <v>1</v>
      </c>
      <c r="Y186" s="213">
        <f ca="1" t="shared" si="51"/>
        <v>1</v>
      </c>
      <c r="Z186" s="213">
        <f ca="1" t="shared" si="51"/>
      </c>
      <c r="AA186" s="213">
        <f ca="1" t="shared" si="51"/>
      </c>
      <c r="AB186" s="213">
        <f ca="1" t="shared" si="51"/>
        <v>1</v>
      </c>
      <c r="AC186" s="213">
        <f ca="1" t="shared" si="50"/>
      </c>
      <c r="AD186" s="213">
        <f ca="1" t="shared" si="50"/>
        <v>1</v>
      </c>
      <c r="AE186" s="213">
        <f ca="1" t="shared" si="50"/>
      </c>
      <c r="AF186" s="213">
        <f ca="1" t="shared" si="50"/>
      </c>
      <c r="AG186" s="213">
        <f ca="1" t="shared" si="50"/>
        <v>1</v>
      </c>
    </row>
    <row r="187" spans="1:33" ht="12.75">
      <c r="A187" s="231">
        <v>170</v>
      </c>
      <c r="B187" s="232" t="str">
        <f t="shared" si="46"/>
        <v>    Genere</v>
      </c>
      <c r="C187" s="233" t="str">
        <f t="shared" si="36"/>
        <v>    Genere</v>
      </c>
      <c r="D187" s="232" t="str">
        <f t="shared" si="37"/>
        <v>    Genere</v>
      </c>
      <c r="E187" s="233" t="str">
        <f t="shared" si="38"/>
        <v>    Genere</v>
      </c>
      <c r="F187" s="232" t="str">
        <f t="shared" si="39"/>
        <v>    Genere</v>
      </c>
      <c r="G187" s="233" t="str">
        <f t="shared" si="40"/>
        <v>    Genere</v>
      </c>
      <c r="H187" s="232" t="str">
        <f t="shared" si="41"/>
        <v>    Genere</v>
      </c>
      <c r="I187" s="233" t="str">
        <f t="shared" si="42"/>
        <v>    Genere</v>
      </c>
      <c r="J187" s="232" t="str">
        <f t="shared" si="43"/>
        <v>    Genere</v>
      </c>
      <c r="K187" s="234" t="str">
        <f t="shared" si="44"/>
        <v>    Genere</v>
      </c>
      <c r="W187" s="213">
        <v>170</v>
      </c>
      <c r="X187" s="213">
        <f ca="1" t="shared" si="35"/>
        <v>1</v>
      </c>
      <c r="Y187" s="213">
        <f ca="1" t="shared" si="51"/>
      </c>
      <c r="Z187" s="213">
        <f ca="1" t="shared" si="51"/>
        <v>1</v>
      </c>
      <c r="AA187" s="213">
        <f ca="1" t="shared" si="51"/>
      </c>
      <c r="AB187" s="213">
        <f ca="1" t="shared" si="51"/>
      </c>
      <c r="AC187" s="213">
        <f ca="1" t="shared" si="50"/>
        <v>1</v>
      </c>
      <c r="AD187" s="213">
        <f ca="1" t="shared" si="50"/>
      </c>
      <c r="AE187" s="213">
        <f ca="1" t="shared" si="50"/>
      </c>
      <c r="AF187" s="213">
        <f ca="1" t="shared" si="50"/>
        <v>1</v>
      </c>
      <c r="AG187" s="213">
        <f ca="1" t="shared" si="50"/>
        <v>1</v>
      </c>
    </row>
    <row r="188" spans="1:33" ht="12.75">
      <c r="A188" s="231">
        <v>171</v>
      </c>
      <c r="B188" s="232" t="str">
        <f t="shared" si="46"/>
        <v>    Genere</v>
      </c>
      <c r="C188" s="233" t="str">
        <f t="shared" si="36"/>
        <v>    Genere</v>
      </c>
      <c r="D188" s="232" t="str">
        <f t="shared" si="37"/>
        <v>    Genere</v>
      </c>
      <c r="E188" s="233" t="str">
        <f t="shared" si="38"/>
        <v>    Genere</v>
      </c>
      <c r="F188" s="232" t="str">
        <f t="shared" si="39"/>
        <v>    Genere</v>
      </c>
      <c r="G188" s="233" t="str">
        <f t="shared" si="40"/>
        <v>    Genere</v>
      </c>
      <c r="H188" s="232" t="str">
        <f t="shared" si="41"/>
        <v>    Genere</v>
      </c>
      <c r="I188" s="233" t="str">
        <f t="shared" si="42"/>
        <v>    Genere</v>
      </c>
      <c r="J188" s="232" t="str">
        <f t="shared" si="43"/>
        <v>    Genere</v>
      </c>
      <c r="K188" s="234" t="str">
        <f t="shared" si="44"/>
        <v>    Genere</v>
      </c>
      <c r="W188" s="213">
        <v>171</v>
      </c>
      <c r="X188" s="213">
        <f ca="1" t="shared" si="35"/>
      </c>
      <c r="Y188" s="213">
        <f ca="1" t="shared" si="51"/>
      </c>
      <c r="Z188" s="213">
        <f ca="1" t="shared" si="51"/>
      </c>
      <c r="AA188" s="213">
        <f ca="1" t="shared" si="51"/>
      </c>
      <c r="AB188" s="213">
        <f ca="1" t="shared" si="51"/>
      </c>
      <c r="AC188" s="213">
        <f ca="1" t="shared" si="50"/>
      </c>
      <c r="AD188" s="213">
        <f ca="1" t="shared" si="50"/>
      </c>
      <c r="AE188" s="213">
        <f ca="1" t="shared" si="50"/>
        <v>1</v>
      </c>
      <c r="AF188" s="213">
        <f ca="1" t="shared" si="50"/>
        <v>1</v>
      </c>
      <c r="AG188" s="213">
        <f ca="1" t="shared" si="50"/>
        <v>1</v>
      </c>
    </row>
    <row r="189" spans="1:33" ht="12.75">
      <c r="A189" s="231">
        <v>172</v>
      </c>
      <c r="B189" s="232" t="str">
        <f t="shared" si="46"/>
        <v>    Genere</v>
      </c>
      <c r="C189" s="233" t="str">
        <f t="shared" si="36"/>
        <v>    Genere</v>
      </c>
      <c r="D189" s="232" t="str">
        <f t="shared" si="37"/>
        <v>    Genere</v>
      </c>
      <c r="E189" s="233" t="str">
        <f t="shared" si="38"/>
        <v>    Genere</v>
      </c>
      <c r="F189" s="232" t="str">
        <f t="shared" si="39"/>
        <v>    Genere</v>
      </c>
      <c r="G189" s="233" t="str">
        <f t="shared" si="40"/>
        <v>    Genere</v>
      </c>
      <c r="H189" s="232" t="str">
        <f t="shared" si="41"/>
        <v>    Genere</v>
      </c>
      <c r="I189" s="233" t="str">
        <f t="shared" si="42"/>
        <v>    Genere</v>
      </c>
      <c r="J189" s="232" t="str">
        <f t="shared" si="43"/>
        <v>    Genere</v>
      </c>
      <c r="K189" s="234" t="str">
        <f t="shared" si="44"/>
        <v>    Genere</v>
      </c>
      <c r="W189" s="213">
        <v>172</v>
      </c>
      <c r="X189" s="213">
        <f ca="1" t="shared" si="35"/>
      </c>
      <c r="Y189" s="213">
        <f ca="1" t="shared" si="51"/>
      </c>
      <c r="Z189" s="213">
        <f ca="1" t="shared" si="51"/>
      </c>
      <c r="AA189" s="213">
        <f ca="1" t="shared" si="51"/>
        <v>1</v>
      </c>
      <c r="AB189" s="213">
        <f ca="1" t="shared" si="51"/>
      </c>
      <c r="AC189" s="213">
        <f ca="1">IF(RAND()&lt;=$E$12,1,"")</f>
        <v>1</v>
      </c>
      <c r="AD189" s="213">
        <f ca="1">IF(RAND()&lt;=$E$12,1,"")</f>
      </c>
      <c r="AE189" s="213">
        <f ca="1">IF(RAND()&lt;=$E$12,1,"")</f>
      </c>
      <c r="AF189" s="213">
        <f aca="true" ca="1" t="shared" si="52" ref="Y189:AG217">IF(RAND()&lt;=$E$12,1,"")</f>
      </c>
      <c r="AG189" s="213">
        <f ca="1" t="shared" si="52"/>
      </c>
    </row>
    <row r="190" spans="1:33" ht="12.75">
      <c r="A190" s="231">
        <v>173</v>
      </c>
      <c r="B190" s="232" t="str">
        <f t="shared" si="46"/>
        <v>    Genere</v>
      </c>
      <c r="C190" s="233" t="str">
        <f t="shared" si="36"/>
        <v>    Genere</v>
      </c>
      <c r="D190" s="232" t="str">
        <f t="shared" si="37"/>
        <v>    Genere</v>
      </c>
      <c r="E190" s="233" t="str">
        <f t="shared" si="38"/>
        <v>    Genere</v>
      </c>
      <c r="F190" s="232" t="str">
        <f t="shared" si="39"/>
        <v>    Genere</v>
      </c>
      <c r="G190" s="233" t="str">
        <f t="shared" si="40"/>
        <v>    Genere</v>
      </c>
      <c r="H190" s="232" t="str">
        <f t="shared" si="41"/>
        <v>    Genere</v>
      </c>
      <c r="I190" s="233" t="str">
        <f t="shared" si="42"/>
        <v>    Genere</v>
      </c>
      <c r="J190" s="232" t="str">
        <f t="shared" si="43"/>
        <v>    Genere</v>
      </c>
      <c r="K190" s="234" t="str">
        <f t="shared" si="44"/>
        <v>    Genere</v>
      </c>
      <c r="W190" s="213">
        <v>173</v>
      </c>
      <c r="X190" s="213">
        <f ca="1" t="shared" si="35"/>
      </c>
      <c r="Y190" s="213">
        <f ca="1" t="shared" si="52"/>
      </c>
      <c r="Z190" s="213">
        <f ca="1" t="shared" si="52"/>
      </c>
      <c r="AA190" s="213">
        <f ca="1" t="shared" si="52"/>
        <v>1</v>
      </c>
      <c r="AB190" s="213">
        <f ca="1" t="shared" si="52"/>
        <v>1</v>
      </c>
      <c r="AC190" s="213">
        <f ca="1" t="shared" si="52"/>
        <v>1</v>
      </c>
      <c r="AD190" s="213">
        <f ca="1" t="shared" si="52"/>
        <v>1</v>
      </c>
      <c r="AE190" s="213">
        <f ca="1" t="shared" si="52"/>
        <v>1</v>
      </c>
      <c r="AF190" s="213">
        <f ca="1" t="shared" si="52"/>
        <v>1</v>
      </c>
      <c r="AG190" s="213">
        <f ca="1" t="shared" si="52"/>
      </c>
    </row>
    <row r="191" spans="1:33" ht="12.75">
      <c r="A191" s="231">
        <v>174</v>
      </c>
      <c r="B191" s="232" t="str">
        <f t="shared" si="46"/>
        <v>    Genere</v>
      </c>
      <c r="C191" s="233" t="str">
        <f t="shared" si="36"/>
        <v>    Genere</v>
      </c>
      <c r="D191" s="232" t="str">
        <f t="shared" si="37"/>
        <v>    Genere</v>
      </c>
      <c r="E191" s="233" t="str">
        <f t="shared" si="38"/>
        <v>    Genere</v>
      </c>
      <c r="F191" s="232" t="str">
        <f t="shared" si="39"/>
        <v>    Genere</v>
      </c>
      <c r="G191" s="233" t="str">
        <f t="shared" si="40"/>
        <v>    Genere</v>
      </c>
      <c r="H191" s="232" t="str">
        <f t="shared" si="41"/>
        <v>    Genere</v>
      </c>
      <c r="I191" s="233" t="str">
        <f t="shared" si="42"/>
        <v>    Genere</v>
      </c>
      <c r="J191" s="232" t="str">
        <f t="shared" si="43"/>
        <v>    Genere</v>
      </c>
      <c r="K191" s="234" t="str">
        <f t="shared" si="44"/>
        <v>    Genere</v>
      </c>
      <c r="W191" s="213">
        <v>174</v>
      </c>
      <c r="X191" s="213">
        <f ca="1" t="shared" si="35"/>
      </c>
      <c r="Y191" s="213">
        <f ca="1" t="shared" si="52"/>
      </c>
      <c r="Z191" s="213">
        <f ca="1" t="shared" si="52"/>
        <v>1</v>
      </c>
      <c r="AA191" s="213">
        <f ca="1" t="shared" si="52"/>
      </c>
      <c r="AB191" s="213">
        <f ca="1" t="shared" si="52"/>
        <v>1</v>
      </c>
      <c r="AC191" s="213">
        <f ca="1" t="shared" si="52"/>
      </c>
      <c r="AD191" s="213">
        <f ca="1" t="shared" si="52"/>
        <v>1</v>
      </c>
      <c r="AE191" s="213">
        <f ca="1" t="shared" si="52"/>
      </c>
      <c r="AF191" s="213">
        <f ca="1" t="shared" si="52"/>
      </c>
      <c r="AG191" s="213">
        <f ca="1" t="shared" si="52"/>
      </c>
    </row>
    <row r="192" spans="1:33" ht="12.75">
      <c r="A192" s="231">
        <v>175</v>
      </c>
      <c r="B192" s="232" t="str">
        <f t="shared" si="46"/>
        <v>    Genere</v>
      </c>
      <c r="C192" s="233" t="str">
        <f t="shared" si="36"/>
        <v>    Genere</v>
      </c>
      <c r="D192" s="232" t="str">
        <f t="shared" si="37"/>
        <v>    Genere</v>
      </c>
      <c r="E192" s="233" t="str">
        <f t="shared" si="38"/>
        <v>    Genere</v>
      </c>
      <c r="F192" s="232" t="str">
        <f t="shared" si="39"/>
        <v>    Genere</v>
      </c>
      <c r="G192" s="233" t="str">
        <f t="shared" si="40"/>
        <v>    Genere</v>
      </c>
      <c r="H192" s="232" t="str">
        <f t="shared" si="41"/>
        <v>    Genere</v>
      </c>
      <c r="I192" s="233" t="str">
        <f t="shared" si="42"/>
        <v>    Genere</v>
      </c>
      <c r="J192" s="232" t="str">
        <f t="shared" si="43"/>
        <v>    Genere</v>
      </c>
      <c r="K192" s="234" t="str">
        <f t="shared" si="44"/>
        <v>    Genere</v>
      </c>
      <c r="W192" s="213">
        <v>175</v>
      </c>
      <c r="X192" s="213">
        <f ca="1" t="shared" si="35"/>
      </c>
      <c r="Y192" s="213">
        <f ca="1" t="shared" si="52"/>
      </c>
      <c r="Z192" s="213">
        <f ca="1" t="shared" si="52"/>
      </c>
      <c r="AA192" s="213">
        <f ca="1" t="shared" si="52"/>
      </c>
      <c r="AB192" s="213">
        <f ca="1" t="shared" si="52"/>
      </c>
      <c r="AC192" s="213">
        <f ca="1" t="shared" si="52"/>
      </c>
      <c r="AD192" s="213">
        <f ca="1" t="shared" si="52"/>
      </c>
      <c r="AE192" s="213">
        <f ca="1" t="shared" si="52"/>
      </c>
      <c r="AF192" s="213">
        <f ca="1" t="shared" si="52"/>
      </c>
      <c r="AG192" s="213">
        <f ca="1" t="shared" si="52"/>
      </c>
    </row>
    <row r="193" spans="1:33" ht="12.75">
      <c r="A193" s="231">
        <v>176</v>
      </c>
      <c r="B193" s="232" t="str">
        <f t="shared" si="46"/>
        <v>    Genere</v>
      </c>
      <c r="C193" s="233" t="str">
        <f t="shared" si="36"/>
        <v>    Genere</v>
      </c>
      <c r="D193" s="232" t="str">
        <f t="shared" si="37"/>
        <v>    Genere</v>
      </c>
      <c r="E193" s="233" t="str">
        <f t="shared" si="38"/>
        <v>    Genere</v>
      </c>
      <c r="F193" s="232" t="str">
        <f t="shared" si="39"/>
        <v>    Genere</v>
      </c>
      <c r="G193" s="233" t="str">
        <f t="shared" si="40"/>
        <v>    Genere</v>
      </c>
      <c r="H193" s="232" t="str">
        <f t="shared" si="41"/>
        <v>    Genere</v>
      </c>
      <c r="I193" s="233" t="str">
        <f t="shared" si="42"/>
        <v>    Genere</v>
      </c>
      <c r="J193" s="232" t="str">
        <f t="shared" si="43"/>
        <v>    Genere</v>
      </c>
      <c r="K193" s="234" t="str">
        <f t="shared" si="44"/>
        <v>    Genere</v>
      </c>
      <c r="W193" s="213">
        <v>176</v>
      </c>
      <c r="X193" s="213">
        <f ca="1" t="shared" si="35"/>
      </c>
      <c r="Y193" s="213">
        <f ca="1" t="shared" si="52"/>
      </c>
      <c r="Z193" s="213">
        <f ca="1" t="shared" si="52"/>
      </c>
      <c r="AA193" s="213">
        <f ca="1" t="shared" si="52"/>
      </c>
      <c r="AB193" s="213">
        <f ca="1" t="shared" si="52"/>
      </c>
      <c r="AC193" s="213">
        <f ca="1" t="shared" si="52"/>
      </c>
      <c r="AD193" s="213">
        <f ca="1" t="shared" si="52"/>
      </c>
      <c r="AE193" s="213">
        <f ca="1" t="shared" si="52"/>
        <v>1</v>
      </c>
      <c r="AF193" s="213">
        <f ca="1" t="shared" si="52"/>
      </c>
      <c r="AG193" s="213">
        <f ca="1" t="shared" si="52"/>
      </c>
    </row>
    <row r="194" spans="1:33" ht="12.75">
      <c r="A194" s="231">
        <v>177</v>
      </c>
      <c r="B194" s="232" t="str">
        <f t="shared" si="46"/>
        <v>    Genere</v>
      </c>
      <c r="C194" s="233" t="str">
        <f t="shared" si="36"/>
        <v>    Genere</v>
      </c>
      <c r="D194" s="232" t="str">
        <f t="shared" si="37"/>
        <v>    Genere</v>
      </c>
      <c r="E194" s="233" t="str">
        <f t="shared" si="38"/>
        <v>    Genere</v>
      </c>
      <c r="F194" s="232" t="str">
        <f t="shared" si="39"/>
        <v>    Genere</v>
      </c>
      <c r="G194" s="233" t="str">
        <f t="shared" si="40"/>
        <v>    Genere</v>
      </c>
      <c r="H194" s="232" t="str">
        <f t="shared" si="41"/>
        <v>    Genere</v>
      </c>
      <c r="I194" s="233" t="str">
        <f t="shared" si="42"/>
        <v>    Genere</v>
      </c>
      <c r="J194" s="232" t="str">
        <f t="shared" si="43"/>
        <v>    Genere</v>
      </c>
      <c r="K194" s="234" t="str">
        <f t="shared" si="44"/>
        <v>    Genere</v>
      </c>
      <c r="W194" s="213">
        <v>177</v>
      </c>
      <c r="X194" s="213">
        <f ca="1" t="shared" si="35"/>
      </c>
      <c r="Y194" s="213">
        <f ca="1" t="shared" si="52"/>
        <v>1</v>
      </c>
      <c r="Z194" s="213">
        <f ca="1" t="shared" si="52"/>
      </c>
      <c r="AA194" s="213">
        <f ca="1" t="shared" si="52"/>
      </c>
      <c r="AB194" s="213">
        <f ca="1" t="shared" si="52"/>
      </c>
      <c r="AC194" s="213">
        <f ca="1" t="shared" si="52"/>
      </c>
      <c r="AD194" s="213">
        <f ca="1" t="shared" si="52"/>
        <v>1</v>
      </c>
      <c r="AE194" s="213">
        <f ca="1" t="shared" si="52"/>
      </c>
      <c r="AF194" s="213">
        <f ca="1" t="shared" si="52"/>
      </c>
      <c r="AG194" s="213">
        <f ca="1" t="shared" si="52"/>
      </c>
    </row>
    <row r="195" spans="1:33" ht="12.75">
      <c r="A195" s="231">
        <v>178</v>
      </c>
      <c r="B195" s="232" t="str">
        <f t="shared" si="46"/>
        <v>    Genere</v>
      </c>
      <c r="C195" s="233" t="str">
        <f t="shared" si="36"/>
        <v>    Genere</v>
      </c>
      <c r="D195" s="232" t="str">
        <f t="shared" si="37"/>
        <v>    Genere</v>
      </c>
      <c r="E195" s="233" t="str">
        <f t="shared" si="38"/>
        <v>    Genere</v>
      </c>
      <c r="F195" s="232" t="str">
        <f t="shared" si="39"/>
        <v>    Genere</v>
      </c>
      <c r="G195" s="233" t="str">
        <f t="shared" si="40"/>
        <v>    Genere</v>
      </c>
      <c r="H195" s="232" t="str">
        <f t="shared" si="41"/>
        <v>    Genere</v>
      </c>
      <c r="I195" s="233" t="str">
        <f t="shared" si="42"/>
        <v>    Genere</v>
      </c>
      <c r="J195" s="232" t="str">
        <f t="shared" si="43"/>
        <v>    Genere</v>
      </c>
      <c r="K195" s="234" t="str">
        <f t="shared" si="44"/>
        <v>    Genere</v>
      </c>
      <c r="W195" s="213">
        <v>178</v>
      </c>
      <c r="X195" s="213">
        <f ca="1" t="shared" si="35"/>
      </c>
      <c r="Y195" s="213">
        <f ca="1" t="shared" si="52"/>
      </c>
      <c r="Z195" s="213">
        <f ca="1" t="shared" si="52"/>
      </c>
      <c r="AA195" s="213">
        <f ca="1" t="shared" si="52"/>
      </c>
      <c r="AB195" s="213">
        <f ca="1" t="shared" si="52"/>
      </c>
      <c r="AC195" s="213">
        <f ca="1" t="shared" si="52"/>
      </c>
      <c r="AD195" s="213">
        <f ca="1" t="shared" si="52"/>
      </c>
      <c r="AE195" s="213">
        <f ca="1" t="shared" si="52"/>
        <v>1</v>
      </c>
      <c r="AF195" s="213">
        <f ca="1" t="shared" si="52"/>
      </c>
      <c r="AG195" s="213">
        <f ca="1" t="shared" si="52"/>
      </c>
    </row>
    <row r="196" spans="1:33" ht="12.75">
      <c r="A196" s="231">
        <v>179</v>
      </c>
      <c r="B196" s="232" t="str">
        <f t="shared" si="46"/>
        <v>    Genere</v>
      </c>
      <c r="C196" s="233" t="str">
        <f t="shared" si="36"/>
        <v>    Genere</v>
      </c>
      <c r="D196" s="232" t="str">
        <f t="shared" si="37"/>
        <v>    Genere</v>
      </c>
      <c r="E196" s="233" t="str">
        <f t="shared" si="38"/>
        <v>    Genere</v>
      </c>
      <c r="F196" s="232" t="str">
        <f t="shared" si="39"/>
        <v>    Genere</v>
      </c>
      <c r="G196" s="233" t="str">
        <f t="shared" si="40"/>
        <v>    Genere</v>
      </c>
      <c r="H196" s="232" t="str">
        <f t="shared" si="41"/>
        <v>    Genere</v>
      </c>
      <c r="I196" s="233" t="str">
        <f t="shared" si="42"/>
        <v>    Genere</v>
      </c>
      <c r="J196" s="232" t="str">
        <f t="shared" si="43"/>
        <v>    Genere</v>
      </c>
      <c r="K196" s="234" t="str">
        <f t="shared" si="44"/>
        <v>    Genere</v>
      </c>
      <c r="W196" s="213">
        <v>179</v>
      </c>
      <c r="X196" s="213">
        <f ca="1" t="shared" si="35"/>
      </c>
      <c r="Y196" s="213">
        <f ca="1" t="shared" si="52"/>
      </c>
      <c r="Z196" s="213">
        <f ca="1" t="shared" si="52"/>
      </c>
      <c r="AA196" s="213">
        <f ca="1" t="shared" si="52"/>
      </c>
      <c r="AB196" s="213">
        <f ca="1" t="shared" si="52"/>
      </c>
      <c r="AC196" s="213">
        <f ca="1" t="shared" si="52"/>
        <v>1</v>
      </c>
      <c r="AD196" s="213">
        <f ca="1" t="shared" si="52"/>
      </c>
      <c r="AE196" s="213">
        <f ca="1" t="shared" si="52"/>
      </c>
      <c r="AF196" s="213">
        <f ca="1" t="shared" si="52"/>
      </c>
      <c r="AG196" s="213">
        <f ca="1" t="shared" si="52"/>
        <v>1</v>
      </c>
    </row>
    <row r="197" spans="1:33" ht="12.75">
      <c r="A197" s="231">
        <v>180</v>
      </c>
      <c r="B197" s="232" t="str">
        <f t="shared" si="46"/>
        <v>    Genere</v>
      </c>
      <c r="C197" s="233" t="str">
        <f t="shared" si="36"/>
        <v>    Genere</v>
      </c>
      <c r="D197" s="232" t="str">
        <f t="shared" si="37"/>
        <v>    Genere</v>
      </c>
      <c r="E197" s="233" t="str">
        <f t="shared" si="38"/>
        <v>    Genere</v>
      </c>
      <c r="F197" s="232" t="str">
        <f t="shared" si="39"/>
        <v>    Genere</v>
      </c>
      <c r="G197" s="233" t="str">
        <f t="shared" si="40"/>
        <v>    Genere</v>
      </c>
      <c r="H197" s="232" t="str">
        <f t="shared" si="41"/>
        <v>    Genere</v>
      </c>
      <c r="I197" s="233" t="str">
        <f t="shared" si="42"/>
        <v>    Genere</v>
      </c>
      <c r="J197" s="232" t="str">
        <f t="shared" si="43"/>
        <v>    Genere</v>
      </c>
      <c r="K197" s="234" t="str">
        <f t="shared" si="44"/>
        <v>    Genere</v>
      </c>
      <c r="W197" s="213">
        <v>180</v>
      </c>
      <c r="X197" s="213">
        <f ca="1" t="shared" si="35"/>
      </c>
      <c r="Y197" s="213">
        <f ca="1" t="shared" si="52"/>
        <v>1</v>
      </c>
      <c r="Z197" s="213">
        <f ca="1" t="shared" si="52"/>
        <v>1</v>
      </c>
      <c r="AA197" s="213">
        <f ca="1" t="shared" si="52"/>
      </c>
      <c r="AB197" s="213">
        <f ca="1" t="shared" si="52"/>
        <v>1</v>
      </c>
      <c r="AC197" s="213">
        <f ca="1" t="shared" si="52"/>
      </c>
      <c r="AD197" s="213">
        <f ca="1" t="shared" si="52"/>
        <v>1</v>
      </c>
      <c r="AE197" s="213">
        <f ca="1" t="shared" si="52"/>
      </c>
      <c r="AF197" s="213">
        <f ca="1" t="shared" si="52"/>
        <v>1</v>
      </c>
      <c r="AG197" s="213">
        <f ca="1" t="shared" si="52"/>
      </c>
    </row>
    <row r="198" spans="1:33" ht="12.75">
      <c r="A198" s="231">
        <v>181</v>
      </c>
      <c r="B198" s="232" t="str">
        <f t="shared" si="46"/>
        <v>    Genere</v>
      </c>
      <c r="C198" s="233" t="str">
        <f t="shared" si="36"/>
        <v>    Genere</v>
      </c>
      <c r="D198" s="232" t="str">
        <f t="shared" si="37"/>
        <v>    Genere</v>
      </c>
      <c r="E198" s="233" t="str">
        <f t="shared" si="38"/>
        <v>    Genere</v>
      </c>
      <c r="F198" s="232" t="str">
        <f t="shared" si="39"/>
        <v>    Genere</v>
      </c>
      <c r="G198" s="233" t="str">
        <f t="shared" si="40"/>
        <v>    Genere</v>
      </c>
      <c r="H198" s="232" t="str">
        <f t="shared" si="41"/>
        <v>    Genere</v>
      </c>
      <c r="I198" s="233" t="str">
        <f t="shared" si="42"/>
        <v>    Genere</v>
      </c>
      <c r="J198" s="232" t="str">
        <f t="shared" si="43"/>
        <v>    Genere</v>
      </c>
      <c r="K198" s="234" t="str">
        <f t="shared" si="44"/>
        <v>    Genere</v>
      </c>
      <c r="W198" s="213">
        <v>181</v>
      </c>
      <c r="X198" s="213">
        <f ca="1" t="shared" si="35"/>
        <v>1</v>
      </c>
      <c r="Y198" s="213">
        <f ca="1" t="shared" si="52"/>
        <v>1</v>
      </c>
      <c r="Z198" s="213">
        <f ca="1" t="shared" si="52"/>
        <v>1</v>
      </c>
      <c r="AA198" s="213">
        <f ca="1" t="shared" si="52"/>
      </c>
      <c r="AB198" s="213">
        <f ca="1" t="shared" si="52"/>
        <v>1</v>
      </c>
      <c r="AC198" s="213">
        <f ca="1" t="shared" si="52"/>
      </c>
      <c r="AD198" s="213">
        <f ca="1" t="shared" si="52"/>
      </c>
      <c r="AE198" s="213">
        <f ca="1" t="shared" si="52"/>
      </c>
      <c r="AF198" s="213">
        <f ca="1" t="shared" si="52"/>
      </c>
      <c r="AG198" s="213">
        <f ca="1" t="shared" si="52"/>
        <v>1</v>
      </c>
    </row>
    <row r="199" spans="1:33" ht="12.75">
      <c r="A199" s="231">
        <v>182</v>
      </c>
      <c r="B199" s="232" t="str">
        <f t="shared" si="46"/>
        <v>    Genere</v>
      </c>
      <c r="C199" s="233" t="str">
        <f t="shared" si="36"/>
        <v>    Genere</v>
      </c>
      <c r="D199" s="232" t="str">
        <f t="shared" si="37"/>
        <v>    Genere</v>
      </c>
      <c r="E199" s="233" t="str">
        <f t="shared" si="38"/>
        <v>    Genere</v>
      </c>
      <c r="F199" s="232" t="str">
        <f t="shared" si="39"/>
        <v>    Genere</v>
      </c>
      <c r="G199" s="233" t="str">
        <f t="shared" si="40"/>
        <v>    Genere</v>
      </c>
      <c r="H199" s="232" t="str">
        <f t="shared" si="41"/>
        <v>    Genere</v>
      </c>
      <c r="I199" s="233" t="str">
        <f t="shared" si="42"/>
        <v>    Genere</v>
      </c>
      <c r="J199" s="232" t="str">
        <f t="shared" si="43"/>
        <v>    Genere</v>
      </c>
      <c r="K199" s="234" t="str">
        <f t="shared" si="44"/>
        <v>    Genere</v>
      </c>
      <c r="W199" s="213">
        <v>182</v>
      </c>
      <c r="X199" s="213">
        <f ca="1" t="shared" si="35"/>
      </c>
      <c r="Y199" s="213">
        <f ca="1" t="shared" si="52"/>
      </c>
      <c r="Z199" s="213">
        <f ca="1" t="shared" si="52"/>
        <v>1</v>
      </c>
      <c r="AA199" s="213">
        <f ca="1" t="shared" si="52"/>
        <v>1</v>
      </c>
      <c r="AB199" s="213">
        <f ca="1" t="shared" si="52"/>
      </c>
      <c r="AC199" s="213">
        <f ca="1" t="shared" si="52"/>
        <v>1</v>
      </c>
      <c r="AD199" s="213">
        <f ca="1" t="shared" si="52"/>
        <v>1</v>
      </c>
      <c r="AE199" s="213">
        <f ca="1" t="shared" si="52"/>
      </c>
      <c r="AF199" s="213">
        <f ca="1" t="shared" si="52"/>
      </c>
      <c r="AG199" s="213">
        <f ca="1" t="shared" si="52"/>
      </c>
    </row>
    <row r="200" spans="1:33" ht="12.75">
      <c r="A200" s="231">
        <v>183</v>
      </c>
      <c r="B200" s="232" t="str">
        <f t="shared" si="46"/>
        <v>    Genere</v>
      </c>
      <c r="C200" s="233" t="str">
        <f t="shared" si="36"/>
        <v>    Genere</v>
      </c>
      <c r="D200" s="232" t="str">
        <f t="shared" si="37"/>
        <v>    Genere</v>
      </c>
      <c r="E200" s="233" t="str">
        <f t="shared" si="38"/>
        <v>    Genere</v>
      </c>
      <c r="F200" s="232" t="str">
        <f t="shared" si="39"/>
        <v>    Genere</v>
      </c>
      <c r="G200" s="233" t="str">
        <f t="shared" si="40"/>
        <v>    Genere</v>
      </c>
      <c r="H200" s="232" t="str">
        <f t="shared" si="41"/>
        <v>    Genere</v>
      </c>
      <c r="I200" s="233" t="str">
        <f t="shared" si="42"/>
        <v>    Genere</v>
      </c>
      <c r="J200" s="232" t="str">
        <f t="shared" si="43"/>
        <v>    Genere</v>
      </c>
      <c r="K200" s="234" t="str">
        <f t="shared" si="44"/>
        <v>    Genere</v>
      </c>
      <c r="W200" s="213">
        <v>183</v>
      </c>
      <c r="X200" s="213">
        <f ca="1" t="shared" si="35"/>
      </c>
      <c r="Y200" s="213">
        <f ca="1" t="shared" si="52"/>
        <v>1</v>
      </c>
      <c r="Z200" s="213">
        <f ca="1" t="shared" si="52"/>
        <v>1</v>
      </c>
      <c r="AA200" s="213">
        <f ca="1" t="shared" si="52"/>
        <v>1</v>
      </c>
      <c r="AB200" s="213">
        <f ca="1" t="shared" si="52"/>
        <v>1</v>
      </c>
      <c r="AC200" s="213">
        <f ca="1" t="shared" si="52"/>
        <v>1</v>
      </c>
      <c r="AD200" s="213">
        <f ca="1" t="shared" si="52"/>
        <v>1</v>
      </c>
      <c r="AE200" s="213">
        <f ca="1" t="shared" si="52"/>
      </c>
      <c r="AF200" s="213">
        <f ca="1" t="shared" si="52"/>
      </c>
      <c r="AG200" s="213">
        <f ca="1" t="shared" si="52"/>
      </c>
    </row>
    <row r="201" spans="1:33" ht="12.75">
      <c r="A201" s="231">
        <v>184</v>
      </c>
      <c r="B201" s="232" t="str">
        <f t="shared" si="46"/>
        <v>    Genere</v>
      </c>
      <c r="C201" s="233" t="str">
        <f t="shared" si="36"/>
        <v>    Genere</v>
      </c>
      <c r="D201" s="232" t="str">
        <f t="shared" si="37"/>
        <v>    Genere</v>
      </c>
      <c r="E201" s="233" t="str">
        <f t="shared" si="38"/>
        <v>    Genere</v>
      </c>
      <c r="F201" s="232" t="str">
        <f t="shared" si="39"/>
        <v>    Genere</v>
      </c>
      <c r="G201" s="233" t="str">
        <f t="shared" si="40"/>
        <v>    Genere</v>
      </c>
      <c r="H201" s="232" t="str">
        <f t="shared" si="41"/>
        <v>    Genere</v>
      </c>
      <c r="I201" s="233" t="str">
        <f t="shared" si="42"/>
        <v>    Genere</v>
      </c>
      <c r="J201" s="232" t="str">
        <f t="shared" si="43"/>
        <v>    Genere</v>
      </c>
      <c r="K201" s="234" t="str">
        <f t="shared" si="44"/>
        <v>    Genere</v>
      </c>
      <c r="W201" s="213">
        <v>184</v>
      </c>
      <c r="X201" s="213">
        <f ca="1" t="shared" si="35"/>
        <v>1</v>
      </c>
      <c r="Y201" s="213">
        <f ca="1" t="shared" si="52"/>
      </c>
      <c r="Z201" s="213">
        <f ca="1" t="shared" si="52"/>
      </c>
      <c r="AA201" s="213">
        <f ca="1" t="shared" si="52"/>
        <v>1</v>
      </c>
      <c r="AB201" s="213">
        <f ca="1" t="shared" si="52"/>
      </c>
      <c r="AC201" s="213">
        <f ca="1" t="shared" si="52"/>
      </c>
      <c r="AD201" s="213">
        <f ca="1" t="shared" si="52"/>
      </c>
      <c r="AE201" s="213">
        <f ca="1" t="shared" si="52"/>
        <v>1</v>
      </c>
      <c r="AF201" s="213">
        <f ca="1" t="shared" si="52"/>
      </c>
      <c r="AG201" s="213">
        <f ca="1" t="shared" si="52"/>
      </c>
    </row>
    <row r="202" spans="1:33" ht="12.75">
      <c r="A202" s="231">
        <v>185</v>
      </c>
      <c r="B202" s="232" t="str">
        <f t="shared" si="46"/>
        <v>    Genere</v>
      </c>
      <c r="C202" s="233" t="str">
        <f t="shared" si="36"/>
        <v>    Genere</v>
      </c>
      <c r="D202" s="232" t="str">
        <f t="shared" si="37"/>
        <v>    Genere</v>
      </c>
      <c r="E202" s="233" t="str">
        <f t="shared" si="38"/>
        <v>    Genere</v>
      </c>
      <c r="F202" s="232" t="str">
        <f t="shared" si="39"/>
        <v>    Genere</v>
      </c>
      <c r="G202" s="233" t="str">
        <f t="shared" si="40"/>
        <v>    Genere</v>
      </c>
      <c r="H202" s="232" t="str">
        <f t="shared" si="41"/>
        <v>    Genere</v>
      </c>
      <c r="I202" s="233" t="str">
        <f t="shared" si="42"/>
        <v>    Genere</v>
      </c>
      <c r="J202" s="232" t="str">
        <f t="shared" si="43"/>
        <v>    Genere</v>
      </c>
      <c r="K202" s="234" t="str">
        <f t="shared" si="44"/>
        <v>    Genere</v>
      </c>
      <c r="W202" s="213">
        <v>185</v>
      </c>
      <c r="X202" s="213">
        <f ca="1" t="shared" si="35"/>
      </c>
      <c r="Y202" s="213">
        <f ca="1" t="shared" si="52"/>
        <v>1</v>
      </c>
      <c r="Z202" s="213">
        <f ca="1" t="shared" si="52"/>
      </c>
      <c r="AA202" s="213">
        <f ca="1" t="shared" si="52"/>
      </c>
      <c r="AB202" s="213">
        <f ca="1" t="shared" si="52"/>
        <v>1</v>
      </c>
      <c r="AC202" s="213">
        <f ca="1" t="shared" si="52"/>
      </c>
      <c r="AD202" s="213">
        <f ca="1" t="shared" si="52"/>
      </c>
      <c r="AE202" s="213">
        <f ca="1" t="shared" si="52"/>
        <v>1</v>
      </c>
      <c r="AF202" s="213">
        <f ca="1" t="shared" si="52"/>
        <v>1</v>
      </c>
      <c r="AG202" s="213">
        <f ca="1" t="shared" si="52"/>
      </c>
    </row>
    <row r="203" spans="1:33" ht="12.75">
      <c r="A203" s="231">
        <v>186</v>
      </c>
      <c r="B203" s="232" t="str">
        <f t="shared" si="46"/>
        <v>    Genere</v>
      </c>
      <c r="C203" s="233" t="str">
        <f t="shared" si="36"/>
        <v>    Genere</v>
      </c>
      <c r="D203" s="232" t="str">
        <f t="shared" si="37"/>
        <v>    Genere</v>
      </c>
      <c r="E203" s="233" t="str">
        <f t="shared" si="38"/>
        <v>    Genere</v>
      </c>
      <c r="F203" s="232" t="str">
        <f t="shared" si="39"/>
        <v>    Genere</v>
      </c>
      <c r="G203" s="233" t="str">
        <f t="shared" si="40"/>
        <v>    Genere</v>
      </c>
      <c r="H203" s="232" t="str">
        <f t="shared" si="41"/>
        <v>    Genere</v>
      </c>
      <c r="I203" s="233" t="str">
        <f t="shared" si="42"/>
        <v>    Genere</v>
      </c>
      <c r="J203" s="232" t="str">
        <f t="shared" si="43"/>
        <v>    Genere</v>
      </c>
      <c r="K203" s="234" t="str">
        <f t="shared" si="44"/>
        <v>    Genere</v>
      </c>
      <c r="W203" s="213">
        <v>186</v>
      </c>
      <c r="X203" s="213">
        <f ca="1" t="shared" si="35"/>
      </c>
      <c r="Y203" s="213">
        <f ca="1" t="shared" si="52"/>
      </c>
      <c r="Z203" s="213">
        <f ca="1" t="shared" si="52"/>
      </c>
      <c r="AA203" s="213">
        <f ca="1" t="shared" si="52"/>
        <v>1</v>
      </c>
      <c r="AB203" s="213">
        <f ca="1" t="shared" si="52"/>
      </c>
      <c r="AC203" s="213">
        <f ca="1" t="shared" si="52"/>
      </c>
      <c r="AD203" s="213">
        <f ca="1" t="shared" si="52"/>
      </c>
      <c r="AE203" s="213">
        <f ca="1" t="shared" si="52"/>
      </c>
      <c r="AF203" s="213">
        <f ca="1" t="shared" si="52"/>
      </c>
      <c r="AG203" s="213">
        <f ca="1" t="shared" si="52"/>
        <v>1</v>
      </c>
    </row>
    <row r="204" spans="1:33" ht="12.75">
      <c r="A204" s="231">
        <v>187</v>
      </c>
      <c r="B204" s="232" t="str">
        <f t="shared" si="46"/>
        <v>    Genere</v>
      </c>
      <c r="C204" s="233" t="str">
        <f t="shared" si="36"/>
        <v>    Genere</v>
      </c>
      <c r="D204" s="232" t="str">
        <f t="shared" si="37"/>
        <v>    Genere</v>
      </c>
      <c r="E204" s="233" t="str">
        <f t="shared" si="38"/>
        <v>    Genere</v>
      </c>
      <c r="F204" s="232" t="str">
        <f t="shared" si="39"/>
        <v>    Genere</v>
      </c>
      <c r="G204" s="233" t="str">
        <f t="shared" si="40"/>
        <v>    Genere</v>
      </c>
      <c r="H204" s="232" t="str">
        <f t="shared" si="41"/>
        <v>    Genere</v>
      </c>
      <c r="I204" s="233" t="str">
        <f t="shared" si="42"/>
        <v>    Genere</v>
      </c>
      <c r="J204" s="232" t="str">
        <f t="shared" si="43"/>
        <v>    Genere</v>
      </c>
      <c r="K204" s="234" t="str">
        <f t="shared" si="44"/>
        <v>    Genere</v>
      </c>
      <c r="W204" s="213">
        <v>187</v>
      </c>
      <c r="X204" s="213">
        <f ca="1" t="shared" si="35"/>
      </c>
      <c r="Y204" s="213">
        <f ca="1" t="shared" si="52"/>
      </c>
      <c r="Z204" s="213">
        <f ca="1" t="shared" si="52"/>
      </c>
      <c r="AA204" s="213">
        <f ca="1" t="shared" si="52"/>
      </c>
      <c r="AB204" s="213">
        <f ca="1" t="shared" si="52"/>
      </c>
      <c r="AC204" s="213">
        <f ca="1" t="shared" si="52"/>
      </c>
      <c r="AD204" s="213">
        <f ca="1" t="shared" si="52"/>
      </c>
      <c r="AE204" s="213">
        <f ca="1" t="shared" si="52"/>
      </c>
      <c r="AF204" s="213">
        <f ca="1" t="shared" si="52"/>
      </c>
      <c r="AG204" s="213">
        <f ca="1" t="shared" si="52"/>
      </c>
    </row>
    <row r="205" spans="1:33" ht="12.75">
      <c r="A205" s="231">
        <v>188</v>
      </c>
      <c r="B205" s="232" t="str">
        <f t="shared" si="46"/>
        <v>    Genere</v>
      </c>
      <c r="C205" s="233" t="str">
        <f t="shared" si="36"/>
        <v>    Genere</v>
      </c>
      <c r="D205" s="232" t="str">
        <f t="shared" si="37"/>
        <v>    Genere</v>
      </c>
      <c r="E205" s="233" t="str">
        <f t="shared" si="38"/>
        <v>    Genere</v>
      </c>
      <c r="F205" s="232" t="str">
        <f t="shared" si="39"/>
        <v>    Genere</v>
      </c>
      <c r="G205" s="233" t="str">
        <f t="shared" si="40"/>
        <v>    Genere</v>
      </c>
      <c r="H205" s="232" t="str">
        <f t="shared" si="41"/>
        <v>    Genere</v>
      </c>
      <c r="I205" s="233" t="str">
        <f t="shared" si="42"/>
        <v>    Genere</v>
      </c>
      <c r="J205" s="232" t="str">
        <f t="shared" si="43"/>
        <v>    Genere</v>
      </c>
      <c r="K205" s="234" t="str">
        <f t="shared" si="44"/>
        <v>    Genere</v>
      </c>
      <c r="W205" s="213">
        <v>188</v>
      </c>
      <c r="X205" s="213">
        <f aca="true" ca="1" t="shared" si="53" ref="X205:X217">IF(RAND()&lt;=$E$12,1,"")</f>
        <v>1</v>
      </c>
      <c r="Y205" s="213">
        <f ca="1" t="shared" si="52"/>
        <v>1</v>
      </c>
      <c r="Z205" s="213">
        <f ca="1" t="shared" si="52"/>
      </c>
      <c r="AA205" s="213">
        <f ca="1" t="shared" si="52"/>
        <v>1</v>
      </c>
      <c r="AB205" s="213">
        <f ca="1" t="shared" si="52"/>
      </c>
      <c r="AC205" s="213">
        <f ca="1" t="shared" si="52"/>
      </c>
      <c r="AD205" s="213">
        <f ca="1" t="shared" si="52"/>
        <v>1</v>
      </c>
      <c r="AE205" s="213">
        <f ca="1" t="shared" si="52"/>
      </c>
      <c r="AF205" s="213">
        <f ca="1" t="shared" si="52"/>
        <v>1</v>
      </c>
      <c r="AG205" s="213">
        <f ca="1" t="shared" si="52"/>
        <v>1</v>
      </c>
    </row>
    <row r="206" spans="1:33" ht="12.75">
      <c r="A206" s="231">
        <v>189</v>
      </c>
      <c r="B206" s="232" t="str">
        <f t="shared" si="46"/>
        <v>    Genere</v>
      </c>
      <c r="C206" s="233" t="str">
        <f t="shared" si="36"/>
        <v>    Genere</v>
      </c>
      <c r="D206" s="232" t="str">
        <f t="shared" si="37"/>
        <v>    Genere</v>
      </c>
      <c r="E206" s="233" t="str">
        <f t="shared" si="38"/>
        <v>    Genere</v>
      </c>
      <c r="F206" s="232" t="str">
        <f t="shared" si="39"/>
        <v>    Genere</v>
      </c>
      <c r="G206" s="233" t="str">
        <f t="shared" si="40"/>
        <v>    Genere</v>
      </c>
      <c r="H206" s="232" t="str">
        <f t="shared" si="41"/>
        <v>    Genere</v>
      </c>
      <c r="I206" s="233" t="str">
        <f t="shared" si="42"/>
        <v>    Genere</v>
      </c>
      <c r="J206" s="232" t="str">
        <f t="shared" si="43"/>
        <v>    Genere</v>
      </c>
      <c r="K206" s="234" t="str">
        <f t="shared" si="44"/>
        <v>    Genere</v>
      </c>
      <c r="W206" s="213">
        <v>189</v>
      </c>
      <c r="X206" s="213">
        <f ca="1" t="shared" si="53"/>
      </c>
      <c r="Y206" s="213">
        <f ca="1" t="shared" si="52"/>
      </c>
      <c r="Z206" s="213">
        <f ca="1" t="shared" si="52"/>
      </c>
      <c r="AA206" s="213">
        <f ca="1" t="shared" si="52"/>
        <v>1</v>
      </c>
      <c r="AB206" s="213">
        <f ca="1" t="shared" si="52"/>
      </c>
      <c r="AC206" s="213">
        <f ca="1" t="shared" si="52"/>
      </c>
      <c r="AD206" s="213">
        <f ca="1" t="shared" si="52"/>
        <v>1</v>
      </c>
      <c r="AE206" s="213">
        <f ca="1" t="shared" si="52"/>
        <v>1</v>
      </c>
      <c r="AF206" s="213">
        <f ca="1" t="shared" si="52"/>
      </c>
      <c r="AG206" s="213">
        <f ca="1" t="shared" si="52"/>
      </c>
    </row>
    <row r="207" spans="1:33" ht="12.75">
      <c r="A207" s="231">
        <v>190</v>
      </c>
      <c r="B207" s="232" t="str">
        <f t="shared" si="46"/>
        <v>    Genere</v>
      </c>
      <c r="C207" s="233" t="str">
        <f t="shared" si="36"/>
        <v>    Genere</v>
      </c>
      <c r="D207" s="232" t="str">
        <f t="shared" si="37"/>
        <v>    Genere</v>
      </c>
      <c r="E207" s="233" t="str">
        <f t="shared" si="38"/>
        <v>    Genere</v>
      </c>
      <c r="F207" s="232" t="str">
        <f t="shared" si="39"/>
        <v>    Genere</v>
      </c>
      <c r="G207" s="233" t="str">
        <f t="shared" si="40"/>
        <v>    Genere</v>
      </c>
      <c r="H207" s="232" t="str">
        <f t="shared" si="41"/>
        <v>    Genere</v>
      </c>
      <c r="I207" s="233" t="str">
        <f t="shared" si="42"/>
        <v>    Genere</v>
      </c>
      <c r="J207" s="232" t="str">
        <f t="shared" si="43"/>
        <v>    Genere</v>
      </c>
      <c r="K207" s="234" t="str">
        <f t="shared" si="44"/>
        <v>    Genere</v>
      </c>
      <c r="W207" s="213">
        <v>190</v>
      </c>
      <c r="X207" s="213">
        <f ca="1" t="shared" si="53"/>
      </c>
      <c r="Y207" s="213">
        <f ca="1" t="shared" si="52"/>
      </c>
      <c r="Z207" s="213">
        <f ca="1" t="shared" si="52"/>
      </c>
      <c r="AA207" s="213">
        <f ca="1" t="shared" si="52"/>
      </c>
      <c r="AB207" s="213">
        <f ca="1" t="shared" si="52"/>
      </c>
      <c r="AC207" s="213">
        <f ca="1" t="shared" si="52"/>
      </c>
      <c r="AD207" s="213">
        <f ca="1" t="shared" si="52"/>
      </c>
      <c r="AE207" s="213">
        <f ca="1" t="shared" si="52"/>
      </c>
      <c r="AF207" s="213">
        <f ca="1" t="shared" si="52"/>
      </c>
      <c r="AG207" s="213">
        <f ca="1" t="shared" si="52"/>
      </c>
    </row>
    <row r="208" spans="1:33" ht="12.75">
      <c r="A208" s="231">
        <v>191</v>
      </c>
      <c r="B208" s="232" t="str">
        <f t="shared" si="46"/>
        <v>    Genere</v>
      </c>
      <c r="C208" s="233" t="str">
        <f t="shared" si="36"/>
        <v>    Genere</v>
      </c>
      <c r="D208" s="232" t="str">
        <f t="shared" si="37"/>
        <v>    Genere</v>
      </c>
      <c r="E208" s="233" t="str">
        <f t="shared" si="38"/>
        <v>    Genere</v>
      </c>
      <c r="F208" s="232" t="str">
        <f t="shared" si="39"/>
        <v>    Genere</v>
      </c>
      <c r="G208" s="233" t="str">
        <f t="shared" si="40"/>
        <v>    Genere</v>
      </c>
      <c r="H208" s="232" t="str">
        <f t="shared" si="41"/>
        <v>    Genere</v>
      </c>
      <c r="I208" s="233" t="str">
        <f t="shared" si="42"/>
        <v>    Genere</v>
      </c>
      <c r="J208" s="232" t="str">
        <f t="shared" si="43"/>
        <v>    Genere</v>
      </c>
      <c r="K208" s="234" t="str">
        <f t="shared" si="44"/>
        <v>    Genere</v>
      </c>
      <c r="W208" s="213">
        <v>191</v>
      </c>
      <c r="X208" s="213">
        <f ca="1" t="shared" si="53"/>
      </c>
      <c r="Y208" s="213">
        <f ca="1" t="shared" si="52"/>
        <v>1</v>
      </c>
      <c r="Z208" s="213">
        <f ca="1" t="shared" si="52"/>
      </c>
      <c r="AA208" s="213">
        <f ca="1" t="shared" si="52"/>
        <v>1</v>
      </c>
      <c r="AB208" s="213">
        <f ca="1" t="shared" si="52"/>
        <v>1</v>
      </c>
      <c r="AC208" s="213">
        <f ca="1" t="shared" si="52"/>
        <v>1</v>
      </c>
      <c r="AD208" s="213">
        <f ca="1" t="shared" si="52"/>
        <v>1</v>
      </c>
      <c r="AE208" s="213">
        <f ca="1" t="shared" si="52"/>
      </c>
      <c r="AF208" s="213">
        <f ca="1" t="shared" si="52"/>
        <v>1</v>
      </c>
      <c r="AG208" s="213">
        <f ca="1" t="shared" si="52"/>
      </c>
    </row>
    <row r="209" spans="1:33" ht="12.75">
      <c r="A209" s="231">
        <v>192</v>
      </c>
      <c r="B209" s="232" t="str">
        <f t="shared" si="46"/>
        <v>    Genere</v>
      </c>
      <c r="C209" s="233" t="str">
        <f t="shared" si="36"/>
        <v>    Genere</v>
      </c>
      <c r="D209" s="232" t="str">
        <f t="shared" si="37"/>
        <v>    Genere</v>
      </c>
      <c r="E209" s="233" t="str">
        <f t="shared" si="38"/>
        <v>    Genere</v>
      </c>
      <c r="F209" s="232" t="str">
        <f t="shared" si="39"/>
        <v>    Genere</v>
      </c>
      <c r="G209" s="233" t="str">
        <f t="shared" si="40"/>
        <v>    Genere</v>
      </c>
      <c r="H209" s="232" t="str">
        <f t="shared" si="41"/>
        <v>    Genere</v>
      </c>
      <c r="I209" s="233" t="str">
        <f t="shared" si="42"/>
        <v>    Genere</v>
      </c>
      <c r="J209" s="232" t="str">
        <f t="shared" si="43"/>
        <v>    Genere</v>
      </c>
      <c r="K209" s="234" t="str">
        <f t="shared" si="44"/>
        <v>    Genere</v>
      </c>
      <c r="W209" s="213">
        <v>192</v>
      </c>
      <c r="X209" s="213">
        <f ca="1" t="shared" si="53"/>
        <v>1</v>
      </c>
      <c r="Y209" s="213">
        <f ca="1" t="shared" si="52"/>
        <v>1</v>
      </c>
      <c r="Z209" s="213">
        <f ca="1" t="shared" si="52"/>
      </c>
      <c r="AA209" s="213">
        <f ca="1" t="shared" si="52"/>
      </c>
      <c r="AB209" s="213">
        <f ca="1" t="shared" si="52"/>
      </c>
      <c r="AC209" s="213">
        <f ca="1" t="shared" si="52"/>
      </c>
      <c r="AD209" s="213">
        <f ca="1" t="shared" si="52"/>
      </c>
      <c r="AE209" s="213">
        <f ca="1" t="shared" si="52"/>
      </c>
      <c r="AF209" s="213">
        <f ca="1" t="shared" si="52"/>
      </c>
      <c r="AG209" s="213">
        <f ca="1" t="shared" si="52"/>
      </c>
    </row>
    <row r="210" spans="1:33" ht="12.75">
      <c r="A210" s="231">
        <v>193</v>
      </c>
      <c r="B210" s="232" t="str">
        <f t="shared" si="46"/>
        <v>    Genere</v>
      </c>
      <c r="C210" s="233" t="str">
        <f aca="true" t="shared" si="54" ref="C210:I217">IF($E$13=1,Y210,"    Genere")</f>
        <v>    Genere</v>
      </c>
      <c r="D210" s="232" t="str">
        <f t="shared" si="54"/>
        <v>    Genere</v>
      </c>
      <c r="E210" s="233" t="str">
        <f t="shared" si="54"/>
        <v>    Genere</v>
      </c>
      <c r="F210" s="232" t="str">
        <f t="shared" si="54"/>
        <v>    Genere</v>
      </c>
      <c r="G210" s="233" t="str">
        <f t="shared" si="54"/>
        <v>    Genere</v>
      </c>
      <c r="H210" s="232" t="str">
        <f t="shared" si="54"/>
        <v>    Genere</v>
      </c>
      <c r="I210" s="233" t="str">
        <f t="shared" si="54"/>
        <v>    Genere</v>
      </c>
      <c r="J210" s="232" t="str">
        <f aca="true" t="shared" si="55" ref="J210:J217">IF($E$13=1,AF210,"    Genere")</f>
        <v>    Genere</v>
      </c>
      <c r="K210" s="234" t="str">
        <f aca="true" t="shared" si="56" ref="K210:K217">IF($E$13=1,AG210,"    Genere")</f>
        <v>    Genere</v>
      </c>
      <c r="W210" s="213">
        <v>193</v>
      </c>
      <c r="X210" s="213">
        <f ca="1" t="shared" si="53"/>
      </c>
      <c r="Y210" s="213">
        <f ca="1" t="shared" si="52"/>
      </c>
      <c r="Z210" s="213">
        <f ca="1" t="shared" si="52"/>
        <v>1</v>
      </c>
      <c r="AA210" s="213">
        <f ca="1" t="shared" si="52"/>
      </c>
      <c r="AB210" s="213">
        <f ca="1" t="shared" si="52"/>
      </c>
      <c r="AC210" s="213">
        <f ca="1" t="shared" si="52"/>
      </c>
      <c r="AD210" s="213">
        <f ca="1" t="shared" si="52"/>
      </c>
      <c r="AE210" s="213">
        <f ca="1" t="shared" si="52"/>
      </c>
      <c r="AF210" s="213">
        <f ca="1" t="shared" si="52"/>
      </c>
      <c r="AG210" s="213">
        <f ca="1" t="shared" si="52"/>
        <v>1</v>
      </c>
    </row>
    <row r="211" spans="1:33" ht="12.75">
      <c r="A211" s="231">
        <v>194</v>
      </c>
      <c r="B211" s="232" t="str">
        <f aca="true" t="shared" si="57" ref="B211:B217">IF($E$13=1,X211,"    Genere")</f>
        <v>    Genere</v>
      </c>
      <c r="C211" s="233" t="str">
        <f t="shared" si="54"/>
        <v>    Genere</v>
      </c>
      <c r="D211" s="232" t="str">
        <f t="shared" si="54"/>
        <v>    Genere</v>
      </c>
      <c r="E211" s="233" t="str">
        <f t="shared" si="54"/>
        <v>    Genere</v>
      </c>
      <c r="F211" s="232" t="str">
        <f t="shared" si="54"/>
        <v>    Genere</v>
      </c>
      <c r="G211" s="233" t="str">
        <f t="shared" si="54"/>
        <v>    Genere</v>
      </c>
      <c r="H211" s="232" t="str">
        <f t="shared" si="54"/>
        <v>    Genere</v>
      </c>
      <c r="I211" s="233" t="str">
        <f t="shared" si="54"/>
        <v>    Genere</v>
      </c>
      <c r="J211" s="232" t="str">
        <f t="shared" si="55"/>
        <v>    Genere</v>
      </c>
      <c r="K211" s="234" t="str">
        <f t="shared" si="56"/>
        <v>    Genere</v>
      </c>
      <c r="W211" s="213">
        <v>194</v>
      </c>
      <c r="X211" s="213">
        <f ca="1" t="shared" si="53"/>
        <v>1</v>
      </c>
      <c r="Y211" s="213">
        <f ca="1" t="shared" si="52"/>
      </c>
      <c r="Z211" s="213">
        <f ca="1" t="shared" si="52"/>
        <v>1</v>
      </c>
      <c r="AA211" s="213">
        <f ca="1" t="shared" si="52"/>
      </c>
      <c r="AB211" s="213">
        <f ca="1" t="shared" si="52"/>
        <v>1</v>
      </c>
      <c r="AC211" s="213">
        <f ca="1" t="shared" si="52"/>
      </c>
      <c r="AD211" s="213">
        <f ca="1" t="shared" si="52"/>
        <v>1</v>
      </c>
      <c r="AE211" s="213">
        <f ca="1" t="shared" si="52"/>
      </c>
      <c r="AF211" s="213">
        <f ca="1" t="shared" si="52"/>
        <v>1</v>
      </c>
      <c r="AG211" s="213">
        <f ca="1" t="shared" si="52"/>
      </c>
    </row>
    <row r="212" spans="1:33" ht="12.75">
      <c r="A212" s="231">
        <v>195</v>
      </c>
      <c r="B212" s="232" t="str">
        <f t="shared" si="57"/>
        <v>    Genere</v>
      </c>
      <c r="C212" s="233" t="str">
        <f t="shared" si="54"/>
        <v>    Genere</v>
      </c>
      <c r="D212" s="232" t="str">
        <f t="shared" si="54"/>
        <v>    Genere</v>
      </c>
      <c r="E212" s="233" t="str">
        <f t="shared" si="54"/>
        <v>    Genere</v>
      </c>
      <c r="F212" s="232" t="str">
        <f t="shared" si="54"/>
        <v>    Genere</v>
      </c>
      <c r="G212" s="233" t="str">
        <f t="shared" si="54"/>
        <v>    Genere</v>
      </c>
      <c r="H212" s="232" t="str">
        <f t="shared" si="54"/>
        <v>    Genere</v>
      </c>
      <c r="I212" s="233" t="str">
        <f t="shared" si="54"/>
        <v>    Genere</v>
      </c>
      <c r="J212" s="232" t="str">
        <f t="shared" si="55"/>
        <v>    Genere</v>
      </c>
      <c r="K212" s="234" t="str">
        <f t="shared" si="56"/>
        <v>    Genere</v>
      </c>
      <c r="W212" s="213">
        <v>195</v>
      </c>
      <c r="X212" s="213">
        <f ca="1" t="shared" si="53"/>
      </c>
      <c r="Y212" s="213">
        <f ca="1" t="shared" si="52"/>
      </c>
      <c r="Z212" s="213">
        <f ca="1" t="shared" si="52"/>
      </c>
      <c r="AA212" s="213">
        <f ca="1" t="shared" si="52"/>
        <v>1</v>
      </c>
      <c r="AB212" s="213">
        <f ca="1" t="shared" si="52"/>
      </c>
      <c r="AC212" s="213">
        <f ca="1" t="shared" si="52"/>
      </c>
      <c r="AD212" s="213">
        <f ca="1" t="shared" si="52"/>
        <v>1</v>
      </c>
      <c r="AE212" s="213">
        <f ca="1" t="shared" si="52"/>
        <v>1</v>
      </c>
      <c r="AF212" s="213">
        <f ca="1" t="shared" si="52"/>
      </c>
      <c r="AG212" s="213">
        <f ca="1" t="shared" si="52"/>
        <v>1</v>
      </c>
    </row>
    <row r="213" spans="1:33" ht="12.75">
      <c r="A213" s="231">
        <v>196</v>
      </c>
      <c r="B213" s="232" t="str">
        <f t="shared" si="57"/>
        <v>    Genere</v>
      </c>
      <c r="C213" s="233" t="str">
        <f t="shared" si="54"/>
        <v>    Genere</v>
      </c>
      <c r="D213" s="232" t="str">
        <f t="shared" si="54"/>
        <v>    Genere</v>
      </c>
      <c r="E213" s="233" t="str">
        <f t="shared" si="54"/>
        <v>    Genere</v>
      </c>
      <c r="F213" s="232" t="str">
        <f t="shared" si="54"/>
        <v>    Genere</v>
      </c>
      <c r="G213" s="233" t="str">
        <f t="shared" si="54"/>
        <v>    Genere</v>
      </c>
      <c r="H213" s="232" t="str">
        <f t="shared" si="54"/>
        <v>    Genere</v>
      </c>
      <c r="I213" s="233" t="str">
        <f t="shared" si="54"/>
        <v>    Genere</v>
      </c>
      <c r="J213" s="232" t="str">
        <f t="shared" si="55"/>
        <v>    Genere</v>
      </c>
      <c r="K213" s="234" t="str">
        <f t="shared" si="56"/>
        <v>    Genere</v>
      </c>
      <c r="W213" s="213">
        <v>196</v>
      </c>
      <c r="X213" s="213">
        <f ca="1" t="shared" si="53"/>
        <v>1</v>
      </c>
      <c r="Y213" s="213">
        <f ca="1" t="shared" si="52"/>
        <v>1</v>
      </c>
      <c r="Z213" s="213">
        <f ca="1" t="shared" si="52"/>
      </c>
      <c r="AA213" s="213">
        <f ca="1" t="shared" si="52"/>
      </c>
      <c r="AB213" s="213">
        <f ca="1" t="shared" si="52"/>
        <v>1</v>
      </c>
      <c r="AC213" s="213">
        <f ca="1" t="shared" si="52"/>
      </c>
      <c r="AD213" s="213">
        <f ca="1" t="shared" si="52"/>
      </c>
      <c r="AE213" s="213">
        <f ca="1" t="shared" si="52"/>
      </c>
      <c r="AF213" s="213">
        <f ca="1" t="shared" si="52"/>
      </c>
      <c r="AG213" s="213">
        <f ca="1" t="shared" si="52"/>
        <v>1</v>
      </c>
    </row>
    <row r="214" spans="1:33" ht="12.75">
      <c r="A214" s="231">
        <v>197</v>
      </c>
      <c r="B214" s="232" t="str">
        <f t="shared" si="57"/>
        <v>    Genere</v>
      </c>
      <c r="C214" s="233" t="str">
        <f t="shared" si="54"/>
        <v>    Genere</v>
      </c>
      <c r="D214" s="232" t="str">
        <f t="shared" si="54"/>
        <v>    Genere</v>
      </c>
      <c r="E214" s="233" t="str">
        <f t="shared" si="54"/>
        <v>    Genere</v>
      </c>
      <c r="F214" s="232" t="str">
        <f t="shared" si="54"/>
        <v>    Genere</v>
      </c>
      <c r="G214" s="233" t="str">
        <f t="shared" si="54"/>
        <v>    Genere</v>
      </c>
      <c r="H214" s="232" t="str">
        <f t="shared" si="54"/>
        <v>    Genere</v>
      </c>
      <c r="I214" s="233" t="str">
        <f t="shared" si="54"/>
        <v>    Genere</v>
      </c>
      <c r="J214" s="232" t="str">
        <f t="shared" si="55"/>
        <v>    Genere</v>
      </c>
      <c r="K214" s="234" t="str">
        <f t="shared" si="56"/>
        <v>    Genere</v>
      </c>
      <c r="W214" s="213">
        <v>197</v>
      </c>
      <c r="X214" s="213">
        <f ca="1" t="shared" si="53"/>
      </c>
      <c r="Y214" s="213">
        <f ca="1" t="shared" si="52"/>
        <v>1</v>
      </c>
      <c r="Z214" s="213">
        <f ca="1" t="shared" si="52"/>
      </c>
      <c r="AA214" s="213">
        <f ca="1" t="shared" si="52"/>
      </c>
      <c r="AB214" s="213">
        <f ca="1" t="shared" si="52"/>
      </c>
      <c r="AC214" s="213">
        <f ca="1" t="shared" si="52"/>
      </c>
      <c r="AD214" s="213">
        <f ca="1" t="shared" si="52"/>
        <v>1</v>
      </c>
      <c r="AE214" s="213">
        <f ca="1" t="shared" si="52"/>
      </c>
      <c r="AF214" s="213">
        <f ca="1" t="shared" si="52"/>
        <v>1</v>
      </c>
      <c r="AG214" s="213">
        <f ca="1" t="shared" si="52"/>
      </c>
    </row>
    <row r="215" spans="1:33" ht="12.75">
      <c r="A215" s="231">
        <v>198</v>
      </c>
      <c r="B215" s="232" t="str">
        <f t="shared" si="57"/>
        <v>    Genere</v>
      </c>
      <c r="C215" s="233" t="str">
        <f t="shared" si="54"/>
        <v>    Genere</v>
      </c>
      <c r="D215" s="232" t="str">
        <f t="shared" si="54"/>
        <v>    Genere</v>
      </c>
      <c r="E215" s="233" t="str">
        <f t="shared" si="54"/>
        <v>    Genere</v>
      </c>
      <c r="F215" s="232" t="str">
        <f t="shared" si="54"/>
        <v>    Genere</v>
      </c>
      <c r="G215" s="233" t="str">
        <f t="shared" si="54"/>
        <v>    Genere</v>
      </c>
      <c r="H215" s="232" t="str">
        <f t="shared" si="54"/>
        <v>    Genere</v>
      </c>
      <c r="I215" s="233" t="str">
        <f t="shared" si="54"/>
        <v>    Genere</v>
      </c>
      <c r="J215" s="232" t="str">
        <f t="shared" si="55"/>
        <v>    Genere</v>
      </c>
      <c r="K215" s="234" t="str">
        <f t="shared" si="56"/>
        <v>    Genere</v>
      </c>
      <c r="W215" s="213">
        <v>198</v>
      </c>
      <c r="X215" s="213">
        <f ca="1" t="shared" si="53"/>
      </c>
      <c r="Y215" s="213">
        <f ca="1" t="shared" si="52"/>
        <v>1</v>
      </c>
      <c r="Z215" s="213">
        <f ca="1" t="shared" si="52"/>
      </c>
      <c r="AA215" s="213">
        <f ca="1" t="shared" si="52"/>
      </c>
      <c r="AB215" s="213">
        <f ca="1" t="shared" si="52"/>
        <v>1</v>
      </c>
      <c r="AC215" s="213">
        <f ca="1" t="shared" si="52"/>
        <v>1</v>
      </c>
      <c r="AD215" s="213">
        <f ca="1" t="shared" si="52"/>
      </c>
      <c r="AE215" s="213">
        <f ca="1" t="shared" si="52"/>
      </c>
      <c r="AF215" s="213">
        <f ca="1" t="shared" si="52"/>
        <v>1</v>
      </c>
      <c r="AG215" s="213">
        <f ca="1" t="shared" si="52"/>
      </c>
    </row>
    <row r="216" spans="1:33" ht="12.75">
      <c r="A216" s="231">
        <v>199</v>
      </c>
      <c r="B216" s="232" t="str">
        <f t="shared" si="57"/>
        <v>    Genere</v>
      </c>
      <c r="C216" s="233" t="str">
        <f t="shared" si="54"/>
        <v>    Genere</v>
      </c>
      <c r="D216" s="232" t="str">
        <f t="shared" si="54"/>
        <v>    Genere</v>
      </c>
      <c r="E216" s="233" t="str">
        <f t="shared" si="54"/>
        <v>    Genere</v>
      </c>
      <c r="F216" s="232" t="str">
        <f t="shared" si="54"/>
        <v>    Genere</v>
      </c>
      <c r="G216" s="233" t="str">
        <f t="shared" si="54"/>
        <v>    Genere</v>
      </c>
      <c r="H216" s="232" t="str">
        <f t="shared" si="54"/>
        <v>    Genere</v>
      </c>
      <c r="I216" s="233" t="str">
        <f t="shared" si="54"/>
        <v>    Genere</v>
      </c>
      <c r="J216" s="232" t="str">
        <f t="shared" si="55"/>
        <v>    Genere</v>
      </c>
      <c r="K216" s="234" t="str">
        <f t="shared" si="56"/>
        <v>    Genere</v>
      </c>
      <c r="W216" s="213">
        <v>199</v>
      </c>
      <c r="X216" s="213">
        <f ca="1" t="shared" si="53"/>
      </c>
      <c r="Y216" s="213">
        <f ca="1" t="shared" si="52"/>
        <v>1</v>
      </c>
      <c r="Z216" s="213">
        <f ca="1" t="shared" si="52"/>
      </c>
      <c r="AA216" s="213">
        <f ca="1" t="shared" si="52"/>
      </c>
      <c r="AB216" s="213">
        <f ca="1" t="shared" si="52"/>
      </c>
      <c r="AC216" s="213">
        <f ca="1" t="shared" si="52"/>
      </c>
      <c r="AD216" s="213">
        <f ca="1" t="shared" si="52"/>
        <v>1</v>
      </c>
      <c r="AE216" s="213">
        <f ca="1" t="shared" si="52"/>
      </c>
      <c r="AF216" s="213">
        <f ca="1" t="shared" si="52"/>
      </c>
      <c r="AG216" s="213">
        <f ca="1" t="shared" si="52"/>
        <v>1</v>
      </c>
    </row>
    <row r="217" spans="1:33" ht="12.75">
      <c r="A217" s="235">
        <v>200</v>
      </c>
      <c r="B217" s="236" t="str">
        <f t="shared" si="57"/>
        <v>    Genere</v>
      </c>
      <c r="C217" s="237" t="str">
        <f t="shared" si="54"/>
        <v>    Genere</v>
      </c>
      <c r="D217" s="236" t="str">
        <f t="shared" si="54"/>
        <v>    Genere</v>
      </c>
      <c r="E217" s="237" t="str">
        <f t="shared" si="54"/>
        <v>    Genere</v>
      </c>
      <c r="F217" s="236" t="str">
        <f t="shared" si="54"/>
        <v>    Genere</v>
      </c>
      <c r="G217" s="237" t="str">
        <f t="shared" si="54"/>
        <v>    Genere</v>
      </c>
      <c r="H217" s="236" t="str">
        <f t="shared" si="54"/>
        <v>    Genere</v>
      </c>
      <c r="I217" s="237" t="str">
        <f t="shared" si="54"/>
        <v>    Genere</v>
      </c>
      <c r="J217" s="236" t="str">
        <f t="shared" si="55"/>
        <v>    Genere</v>
      </c>
      <c r="K217" s="238" t="str">
        <f t="shared" si="56"/>
        <v>    Genere</v>
      </c>
      <c r="W217" s="213">
        <v>200</v>
      </c>
      <c r="X217" s="213">
        <f ca="1" t="shared" si="53"/>
      </c>
      <c r="Y217" s="213">
        <f ca="1" t="shared" si="52"/>
      </c>
      <c r="Z217" s="213">
        <f ca="1" t="shared" si="52"/>
        <v>1</v>
      </c>
      <c r="AA217" s="213">
        <f ca="1" t="shared" si="52"/>
        <v>1</v>
      </c>
      <c r="AB217" s="213">
        <f ca="1" t="shared" si="52"/>
        <v>1</v>
      </c>
      <c r="AC217" s="213">
        <f ca="1" t="shared" si="52"/>
      </c>
      <c r="AD217" s="213">
        <f ca="1" t="shared" si="52"/>
      </c>
      <c r="AE217" s="213">
        <f ca="1" t="shared" si="52"/>
      </c>
      <c r="AF217" s="213">
        <f ca="1" t="shared" si="52"/>
        <v>1</v>
      </c>
      <c r="AG217" s="213">
        <f ca="1" t="shared" si="52"/>
      </c>
    </row>
  </sheetData>
  <sheetProtection password="89E6" sheet="1" objects="1" scenarios="1"/>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Tecnologico de Costa Rica</dc:creator>
  <cp:keywords/>
  <dc:description/>
  <cp:lastModifiedBy>Instituto Tecnologico de Costa Rica</cp:lastModifiedBy>
  <dcterms:created xsi:type="dcterms:W3CDTF">2006-03-09T14:52:27Z</dcterms:created>
  <dcterms:modified xsi:type="dcterms:W3CDTF">2007-04-11T16:54:45Z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