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7740" windowHeight="8640" activeTab="0"/>
  </bookViews>
  <sheets>
    <sheet name="Menú" sheetId="1" r:id="rId1"/>
    <sheet name="Ejercicios" sheetId="2" r:id="rId2"/>
    <sheet name="Ejemplos" sheetId="3" r:id="rId3"/>
    <sheet name="Comprobación" sheetId="4" r:id="rId4"/>
  </sheets>
  <definedNames>
    <definedName name="D_03">'Ejemplos'!$A$10</definedName>
    <definedName name="D_04">'Ejemplos'!$A$26</definedName>
    <definedName name="D_05">'Ejemplos'!$A$38</definedName>
    <definedName name="D_06">'Ejemplos'!$A$155</definedName>
    <definedName name="D_07">'Ejemplos'!$A$163</definedName>
    <definedName name="D_08">'Ejemplos'!$A$245</definedName>
    <definedName name="D_09">'Ejemplos'!$A$290</definedName>
    <definedName name="D_10">'Ejemplos'!$A$323</definedName>
    <definedName name="D_11">'Ejemplos'!$A$362</definedName>
    <definedName name="D_12">'Ejemplos'!$A$384</definedName>
    <definedName name="D_13">'Ejemplos'!$A$413</definedName>
    <definedName name="D_14">'Ejemplos'!$A$442</definedName>
    <definedName name="OLE_LINK6" localSheetId="2">'Ejemplos'!#REF!</definedName>
  </definedNames>
  <calcPr fullCalcOnLoad="1"/>
</workbook>
</file>

<file path=xl/sharedStrings.xml><?xml version="1.0" encoding="utf-8"?>
<sst xmlns="http://schemas.openxmlformats.org/spreadsheetml/2006/main" count="1034" uniqueCount="128">
  <si>
    <t>x</t>
  </si>
  <si>
    <t>n</t>
  </si>
  <si>
    <t>x^2</t>
  </si>
  <si>
    <t>ax^2</t>
  </si>
  <si>
    <t>bx</t>
  </si>
  <si>
    <t>c</t>
  </si>
  <si>
    <t>Comprobación del resultado.</t>
  </si>
  <si>
    <t>Fig. 5,1.   División Sintética con HE. Forma 1</t>
  </si>
  <si>
    <t>Divisor</t>
  </si>
  <si>
    <t>Producto</t>
  </si>
  <si>
    <t>Pruducto 1</t>
  </si>
  <si>
    <t>Producto 2</t>
  </si>
  <si>
    <t>Suma</t>
  </si>
  <si>
    <t>Literales</t>
  </si>
  <si>
    <t>3x</t>
  </si>
  <si>
    <t xml:space="preserve">Componentes </t>
  </si>
  <si>
    <t>a</t>
  </si>
  <si>
    <t xml:space="preserve">b </t>
  </si>
  <si>
    <t>Fig. 5,2.  Comprobación. Producto de factores.</t>
  </si>
  <si>
    <t>Divisor| Dividendo</t>
  </si>
  <si>
    <t>Factores</t>
  </si>
  <si>
    <t>3x^3</t>
  </si>
  <si>
    <t>5x</t>
  </si>
  <si>
    <t>Producto 3</t>
  </si>
  <si>
    <t>Residuo</t>
  </si>
  <si>
    <t>Producto 1</t>
  </si>
  <si>
    <t>Fig. 5,4. Polinomio de 4 componentes con división tradicional</t>
  </si>
  <si>
    <t>Fig. 5,6. Comprobación.</t>
  </si>
  <si>
    <t>División de polinomios con potencias faltantes.</t>
  </si>
  <si>
    <t>0x^3</t>
  </si>
  <si>
    <t>0x^2</t>
  </si>
  <si>
    <t xml:space="preserve"> 0x</t>
  </si>
  <si>
    <t>x^4</t>
  </si>
  <si>
    <t>Fig. 5,7. Polinomio de 5 componentes incompleto.</t>
  </si>
  <si>
    <t>Fig. 5,8. Division abreviada de polinomio incompleto.</t>
  </si>
  <si>
    <t>Fig. 5,9. Comprobación de polinomio incompleto</t>
  </si>
  <si>
    <t>5.9</t>
  </si>
  <si>
    <t>Fig. 5,10. Polinomios reducidos, división descriptiva</t>
  </si>
  <si>
    <t>Expansión</t>
  </si>
  <si>
    <t>Fig. 5,3. Forma de la división sintética.</t>
  </si>
  <si>
    <t>La división sintética.</t>
  </si>
  <si>
    <t>Fig. 5,5. Elemplo 2 con división sintética.</t>
  </si>
  <si>
    <t>D_06</t>
  </si>
  <si>
    <t>Fig. 5,13.Comprobación de la división sintética.</t>
  </si>
  <si>
    <t>|</t>
  </si>
  <si>
    <t>3x^2</t>
  </si>
  <si>
    <t>10x</t>
  </si>
  <si>
    <t xml:space="preserve"> -9^2/3</t>
  </si>
  <si>
    <t>Suma = residuo</t>
  </si>
  <si>
    <t>Fig. 5,11. Comprobación de laForma usual</t>
  </si>
  <si>
    <t>Fig. 5,12. Polinomios reducidos división abreviada</t>
  </si>
  <si>
    <t>Reducción de divisor para aplicar la división sintética.</t>
  </si>
  <si>
    <t>Polinómio</t>
  </si>
  <si>
    <t>5.10</t>
  </si>
  <si>
    <t>Un ejemplo más de división con reducción.</t>
  </si>
  <si>
    <t>Resolver:</t>
  </si>
  <si>
    <t>Dividir por 2</t>
  </si>
  <si>
    <t>Entre</t>
  </si>
  <si>
    <t>Respuesta:</t>
  </si>
  <si>
    <t>5.11</t>
  </si>
  <si>
    <t>Ejemplo anterior resuelto mediante división usual.</t>
  </si>
  <si>
    <t>suma</t>
  </si>
  <si>
    <t>Producto 4</t>
  </si>
  <si>
    <t>Fig. 5,14.  Ejemplo de división sintética con reducción.</t>
  </si>
  <si>
    <t>Fig. 5,15.  Comprobación de ejercicio adicional.</t>
  </si>
  <si>
    <t>Fig. 5,16. Ejemplo adicional de división sintética con reducción. División usual</t>
  </si>
  <si>
    <t>Ecuación</t>
  </si>
  <si>
    <t>D_03</t>
  </si>
  <si>
    <t>D_04</t>
  </si>
  <si>
    <t>La división de polinomios en la forma usual.</t>
  </si>
  <si>
    <t>División de polinomios de mayor grado.</t>
  </si>
  <si>
    <t>Reducción de divisor a la forma x ± k.</t>
  </si>
  <si>
    <t>D_09</t>
  </si>
  <si>
    <t>D_10</t>
  </si>
  <si>
    <t>Prueba</t>
  </si>
  <si>
    <t>Reducida</t>
  </si>
  <si>
    <t>Diferencia</t>
  </si>
  <si>
    <t>FIN DE ARCHIVO</t>
  </si>
  <si>
    <t>Fig. 5,2.  Comprobación. Producto de factores. Ec. 2</t>
  </si>
  <si>
    <t>Ec. Ejemplo</t>
  </si>
  <si>
    <t xml:space="preserve"> -4x^2</t>
  </si>
  <si>
    <t xml:space="preserve">  2x</t>
  </si>
  <si>
    <t>Ec. 2</t>
  </si>
  <si>
    <t>Ec. Adicional</t>
  </si>
  <si>
    <t>5.5</t>
  </si>
  <si>
    <t>Ejercicio 5.1 de división sintética.</t>
  </si>
  <si>
    <t>División Ec. 1</t>
  </si>
  <si>
    <t>Comprobación Eq. 1</t>
  </si>
  <si>
    <t>División Ec. 2</t>
  </si>
  <si>
    <t>Comprobación Eq. 2</t>
  </si>
  <si>
    <t>División Ec. 3</t>
  </si>
  <si>
    <t>Comprobación Eq. 3</t>
  </si>
  <si>
    <t>División Ec. 4</t>
  </si>
  <si>
    <t>Comprobación Eq. 4</t>
  </si>
  <si>
    <t>División Ec.  Del ejemplo</t>
  </si>
  <si>
    <t>Dividiendo por 3</t>
  </si>
  <si>
    <t>2x</t>
  </si>
  <si>
    <t>b</t>
  </si>
  <si>
    <t>Ec del ejemplo</t>
  </si>
  <si>
    <t>Comprobación Eq. Ejemplo</t>
  </si>
  <si>
    <t>5.6</t>
  </si>
  <si>
    <t>5.7</t>
  </si>
  <si>
    <t>Ejercicio 5.2. De división Sintética.</t>
  </si>
  <si>
    <t>Devision Sintética Eq. 1</t>
  </si>
  <si>
    <t>Devision Sintética Eq. 2</t>
  </si>
  <si>
    <t xml:space="preserve"> -3x</t>
  </si>
  <si>
    <t xml:space="preserve"> 3x</t>
  </si>
  <si>
    <t>Devision Sintética Eq. 3</t>
  </si>
  <si>
    <t>Devision Sintética Eq. 4</t>
  </si>
  <si>
    <t>Devision Sintética Eq. Adicional del ejemplo 1</t>
  </si>
  <si>
    <t>Comprobación Eq. Adicional del ejemplo 1</t>
  </si>
  <si>
    <t>Ejercicio 5.3 de división sintética.</t>
  </si>
  <si>
    <t>Comprobacion</t>
  </si>
  <si>
    <t>Ec. Original se</t>
  </si>
  <si>
    <t>divde por 2</t>
  </si>
  <si>
    <t>Ejercicio 5,3 de División Sintética.</t>
  </si>
  <si>
    <t>Resuelva la ecuación:</t>
  </si>
  <si>
    <t>Agregar coeficiente faltante y dividir por 2</t>
  </si>
  <si>
    <t>5.12</t>
  </si>
  <si>
    <t>x^3</t>
  </si>
  <si>
    <t>Digite 1 para generar:</t>
  </si>
  <si>
    <t>Componentes</t>
  </si>
  <si>
    <t>5.8</t>
  </si>
  <si>
    <t>5.13</t>
  </si>
  <si>
    <t>5.14</t>
  </si>
  <si>
    <t>5.15</t>
  </si>
  <si>
    <t>Fig. 5,5. Ejemplo 2 con división sintética.</t>
  </si>
  <si>
    <t>Comprobación división sintpetica en ecuaciones de tres elementos.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</si>
</sst>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 ???/???"/>
    <numFmt numFmtId="170" formatCode="0.0000"/>
    <numFmt numFmtId="171" formatCode="0.00000"/>
    <numFmt numFmtId="172" formatCode="0.000"/>
    <numFmt numFmtId="173" formatCode="[$-140A]dddd\,\ dd&quot; de &quot;mmmm&quot; de &quot;yyyy"/>
    <numFmt numFmtId="174" formatCode="0.0"/>
  </numFmts>
  <fonts count="25">
    <font>
      <sz val="10"/>
      <name val="Arial"/>
      <family val="0"/>
    </font>
    <font>
      <b/>
      <sz val="10"/>
      <name val="Arial"/>
      <family val="2"/>
    </font>
    <font>
      <sz val="8"/>
      <name val="Arial"/>
      <family val="0"/>
    </font>
    <font>
      <b/>
      <sz val="10"/>
      <color indexed="17"/>
      <name val="Arial"/>
      <family val="2"/>
    </font>
    <font>
      <b/>
      <sz val="8"/>
      <color indexed="17"/>
      <name val="Arial"/>
      <family val="2"/>
    </font>
    <font>
      <i/>
      <sz val="10"/>
      <name val="Arial"/>
      <family val="2"/>
    </font>
    <font>
      <b/>
      <sz val="8"/>
      <color indexed="18"/>
      <name val="Arial"/>
      <family val="2"/>
    </font>
    <font>
      <b/>
      <sz val="8"/>
      <color indexed="62"/>
      <name val="Arial"/>
      <family val="2"/>
    </font>
    <font>
      <sz val="10"/>
      <color indexed="18"/>
      <name val="Arial"/>
      <family val="0"/>
    </font>
    <font>
      <b/>
      <sz val="22"/>
      <color indexed="51"/>
      <name val="Century Gothic"/>
      <family val="2"/>
    </font>
    <font>
      <b/>
      <sz val="10"/>
      <color indexed="13"/>
      <name val="Arial"/>
      <family val="2"/>
    </font>
    <font>
      <b/>
      <sz val="8"/>
      <color indexed="10"/>
      <name val="Arial"/>
      <family val="2"/>
    </font>
    <font>
      <b/>
      <sz val="14"/>
      <color indexed="13"/>
      <name val="Times New Roman"/>
      <family val="1"/>
    </font>
    <font>
      <b/>
      <sz val="12"/>
      <color indexed="17"/>
      <name val="Arial"/>
      <family val="2"/>
    </font>
    <font>
      <b/>
      <i/>
      <u val="single"/>
      <sz val="12"/>
      <color indexed="57"/>
      <name val="Arial"/>
      <family val="2"/>
    </font>
    <font>
      <b/>
      <i/>
      <sz val="12"/>
      <color indexed="17"/>
      <name val="Arial"/>
      <family val="2"/>
    </font>
    <font>
      <b/>
      <i/>
      <u val="single"/>
      <sz val="12"/>
      <color indexed="17"/>
      <name val="Arial"/>
      <family val="2"/>
    </font>
    <font>
      <b/>
      <u val="single"/>
      <sz val="12"/>
      <color indexed="17"/>
      <name val="Arial"/>
      <family val="2"/>
    </font>
    <font>
      <b/>
      <u val="single"/>
      <sz val="12"/>
      <color indexed="12"/>
      <name val="Arial"/>
      <family val="2"/>
    </font>
    <font>
      <sz val="10"/>
      <color indexed="9"/>
      <name val="Arial"/>
      <family val="0"/>
    </font>
    <font>
      <b/>
      <sz val="10"/>
      <color indexed="10"/>
      <name val="Arial"/>
      <family val="2"/>
    </font>
    <font>
      <sz val="10"/>
      <color indexed="17"/>
      <name val="Arial"/>
      <family val="0"/>
    </font>
    <font>
      <u val="single"/>
      <sz val="10"/>
      <color indexed="12"/>
      <name val="Arial"/>
      <family val="0"/>
    </font>
    <font>
      <u val="single"/>
      <sz val="10"/>
      <color indexed="36"/>
      <name val="Arial"/>
      <family val="0"/>
    </font>
    <font>
      <b/>
      <sz val="10"/>
      <color indexed="18"/>
      <name val="Arial"/>
      <family val="2"/>
    </font>
  </fonts>
  <fills count="13">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0"/>
        <bgColor indexed="64"/>
      </patternFill>
    </fill>
    <fill>
      <patternFill patternType="solid">
        <fgColor indexed="51"/>
        <bgColor indexed="64"/>
      </patternFill>
    </fill>
  </fills>
  <borders count="33">
    <border>
      <left/>
      <right/>
      <top/>
      <bottom/>
      <diagonal/>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style="thin"/>
      <bottom style="thin"/>
    </border>
    <border>
      <left style="thin"/>
      <right style="thin"/>
      <top style="thin"/>
      <bottom style="double"/>
    </border>
    <border>
      <left style="thin"/>
      <right style="thin"/>
      <top>
        <color indexed="63"/>
      </top>
      <bottom style="thin"/>
    </border>
    <border>
      <left style="thin"/>
      <right>
        <color indexed="63"/>
      </right>
      <top style="thin"/>
      <bottom style="double"/>
    </border>
    <border>
      <left style="thin"/>
      <right style="thin"/>
      <top>
        <color indexed="63"/>
      </top>
      <bottom style="double"/>
    </border>
    <border>
      <left style="thin"/>
      <right style="thin"/>
      <top>
        <color indexed="63"/>
      </top>
      <bottom>
        <color indexed="63"/>
      </bottom>
    </border>
    <border>
      <left style="thin"/>
      <right>
        <color indexed="63"/>
      </right>
      <top>
        <color indexed="63"/>
      </top>
      <bottom style="thin"/>
    </border>
    <border>
      <left style="thin"/>
      <right style="thin"/>
      <top style="thin"/>
      <bottom style="medium"/>
    </border>
    <border>
      <left style="thin"/>
      <right>
        <color indexed="63"/>
      </right>
      <top style="double"/>
      <bottom style="thin"/>
    </border>
    <border>
      <left style="thin"/>
      <right style="thin"/>
      <top style="double"/>
      <bottom style="thin"/>
    </border>
    <border>
      <left>
        <color indexed="63"/>
      </left>
      <right>
        <color indexed="63"/>
      </right>
      <top style="thin"/>
      <bottom>
        <color indexed="63"/>
      </bottom>
    </border>
    <border>
      <left style="thin"/>
      <right style="thin"/>
      <top>
        <color indexed="63"/>
      </top>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double"/>
    </border>
    <border>
      <left>
        <color indexed="63"/>
      </left>
      <right style="thin"/>
      <top style="thin"/>
      <bottom style="medium"/>
    </border>
    <border>
      <left>
        <color indexed="63"/>
      </left>
      <right>
        <color indexed="63"/>
      </right>
      <top style="double"/>
      <bottom style="thin"/>
    </border>
    <border>
      <left style="medium"/>
      <right style="medium"/>
      <top>
        <color indexed="63"/>
      </top>
      <bottom style="medium"/>
    </border>
    <border>
      <left style="medium"/>
      <right style="medium"/>
      <top style="medium"/>
      <bottom style="medium"/>
    </border>
    <border>
      <left>
        <color indexed="63"/>
      </left>
      <right>
        <color indexed="63"/>
      </right>
      <top style="thin"/>
      <bottom style="medium"/>
    </border>
    <border>
      <left style="thin"/>
      <right style="thin"/>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2" borderId="1" xfId="0" applyFill="1" applyBorder="1" applyAlignment="1">
      <alignment/>
    </xf>
    <xf numFmtId="0" fontId="0" fillId="2" borderId="4" xfId="0" applyFill="1" applyBorder="1" applyAlignment="1">
      <alignment/>
    </xf>
    <xf numFmtId="0" fontId="0" fillId="3" borderId="1" xfId="0" applyFill="1" applyBorder="1" applyAlignment="1">
      <alignment/>
    </xf>
    <xf numFmtId="0" fontId="0" fillId="4" borderId="5" xfId="0" applyFill="1" applyBorder="1" applyAlignment="1">
      <alignment/>
    </xf>
    <xf numFmtId="0" fontId="0" fillId="5" borderId="6" xfId="0" applyFill="1" applyBorder="1" applyAlignment="1">
      <alignment/>
    </xf>
    <xf numFmtId="0" fontId="0" fillId="3" borderId="7" xfId="0" applyFill="1" applyBorder="1" applyAlignment="1">
      <alignment/>
    </xf>
    <xf numFmtId="0" fontId="0" fillId="4" borderId="8" xfId="0" applyFill="1" applyBorder="1" applyAlignment="1">
      <alignment/>
    </xf>
    <xf numFmtId="0" fontId="0" fillId="6" borderId="9" xfId="0" applyFill="1" applyBorder="1" applyAlignment="1">
      <alignment/>
    </xf>
    <xf numFmtId="0" fontId="0" fillId="4" borderId="10" xfId="0" applyFill="1" applyBorder="1" applyAlignment="1">
      <alignment/>
    </xf>
    <xf numFmtId="0" fontId="0" fillId="4" borderId="11" xfId="0" applyFill="1" applyBorder="1" applyAlignment="1">
      <alignment/>
    </xf>
    <xf numFmtId="0" fontId="0" fillId="0" borderId="12" xfId="0" applyBorder="1" applyAlignment="1">
      <alignment/>
    </xf>
    <xf numFmtId="0" fontId="1" fillId="7" borderId="7" xfId="0" applyFont="1" applyFill="1" applyBorder="1" applyAlignment="1">
      <alignment horizontal="center"/>
    </xf>
    <xf numFmtId="0" fontId="0" fillId="3" borderId="13" xfId="0" applyFill="1" applyBorder="1" applyAlignment="1">
      <alignment/>
    </xf>
    <xf numFmtId="0" fontId="0" fillId="3" borderId="9" xfId="0" applyFill="1" applyBorder="1" applyAlignment="1">
      <alignment/>
    </xf>
    <xf numFmtId="0" fontId="0" fillId="5" borderId="14" xfId="0" applyFill="1" applyBorder="1" applyAlignment="1">
      <alignment/>
    </xf>
    <xf numFmtId="0" fontId="3" fillId="0" borderId="0" xfId="0" applyFont="1" applyAlignment="1">
      <alignment/>
    </xf>
    <xf numFmtId="0" fontId="0" fillId="6" borderId="15" xfId="0" applyFill="1" applyBorder="1" applyAlignment="1">
      <alignment/>
    </xf>
    <xf numFmtId="0" fontId="0" fillId="6" borderId="16" xfId="0" applyFill="1" applyBorder="1" applyAlignment="1">
      <alignment/>
    </xf>
    <xf numFmtId="0" fontId="4" fillId="0" borderId="0" xfId="0" applyFont="1" applyAlignment="1">
      <alignment/>
    </xf>
    <xf numFmtId="0" fontId="0" fillId="0" borderId="7" xfId="0" applyBorder="1" applyAlignment="1">
      <alignment/>
    </xf>
    <xf numFmtId="0" fontId="0" fillId="0" borderId="7" xfId="0" applyBorder="1" applyAlignment="1">
      <alignment horizontal="right"/>
    </xf>
    <xf numFmtId="0" fontId="0" fillId="0" borderId="7" xfId="0" applyBorder="1" applyAlignment="1">
      <alignment horizontal="center"/>
    </xf>
    <xf numFmtId="0" fontId="0" fillId="0" borderId="0" xfId="0" applyBorder="1" applyAlignment="1">
      <alignment/>
    </xf>
    <xf numFmtId="0" fontId="0" fillId="0" borderId="6" xfId="0" applyBorder="1" applyAlignment="1">
      <alignment/>
    </xf>
    <xf numFmtId="0" fontId="0" fillId="0" borderId="11" xfId="0" applyBorder="1" applyAlignment="1">
      <alignment/>
    </xf>
    <xf numFmtId="0" fontId="0" fillId="5" borderId="17" xfId="0" applyFill="1" applyBorder="1" applyAlignment="1">
      <alignment/>
    </xf>
    <xf numFmtId="0" fontId="0" fillId="2" borderId="18" xfId="0" applyFill="1" applyBorder="1" applyAlignment="1">
      <alignment/>
    </xf>
    <xf numFmtId="0" fontId="0" fillId="2" borderId="19" xfId="0" applyFill="1" applyBorder="1" applyAlignment="1">
      <alignment/>
    </xf>
    <xf numFmtId="0" fontId="0" fillId="4" borderId="12" xfId="0" applyFill="1" applyBorder="1" applyAlignment="1">
      <alignment/>
    </xf>
    <xf numFmtId="0" fontId="0" fillId="4" borderId="0" xfId="0" applyFill="1" applyBorder="1" applyAlignment="1">
      <alignment/>
    </xf>
    <xf numFmtId="0" fontId="5" fillId="0" borderId="7" xfId="0" applyFont="1" applyBorder="1" applyAlignment="1">
      <alignment horizontal="center"/>
    </xf>
    <xf numFmtId="0" fontId="6" fillId="0" borderId="20" xfId="0" applyFont="1" applyBorder="1" applyAlignment="1">
      <alignment/>
    </xf>
    <xf numFmtId="0" fontId="6" fillId="0" borderId="21" xfId="0" applyFont="1" applyBorder="1" applyAlignment="1">
      <alignment/>
    </xf>
    <xf numFmtId="0" fontId="6" fillId="0" borderId="13" xfId="0" applyFont="1" applyBorder="1" applyAlignment="1">
      <alignment/>
    </xf>
    <xf numFmtId="0" fontId="0" fillId="0" borderId="0" xfId="0" applyFill="1" applyAlignment="1">
      <alignment/>
    </xf>
    <xf numFmtId="0" fontId="0" fillId="2" borderId="7" xfId="0" applyFill="1" applyBorder="1" applyAlignment="1">
      <alignment/>
    </xf>
    <xf numFmtId="0" fontId="0" fillId="4" borderId="7" xfId="0" applyFill="1" applyBorder="1" applyAlignment="1">
      <alignment/>
    </xf>
    <xf numFmtId="0" fontId="0" fillId="5" borderId="7" xfId="0" applyFill="1" applyBorder="1" applyAlignment="1">
      <alignment/>
    </xf>
    <xf numFmtId="0" fontId="0" fillId="4" borderId="6" xfId="0" applyFill="1" applyBorder="1" applyAlignment="1">
      <alignment/>
    </xf>
    <xf numFmtId="0" fontId="7" fillId="0" borderId="20" xfId="0" applyFont="1" applyBorder="1" applyAlignment="1">
      <alignment/>
    </xf>
    <xf numFmtId="0" fontId="7" fillId="0" borderId="21" xfId="0" applyFont="1" applyBorder="1" applyAlignment="1">
      <alignment/>
    </xf>
    <xf numFmtId="0" fontId="7" fillId="0" borderId="13" xfId="0" applyFont="1" applyBorder="1" applyAlignment="1">
      <alignment/>
    </xf>
    <xf numFmtId="0" fontId="0" fillId="0" borderId="22" xfId="0" applyBorder="1" applyAlignment="1">
      <alignment/>
    </xf>
    <xf numFmtId="0" fontId="7" fillId="0" borderId="6" xfId="0" applyFont="1" applyBorder="1" applyAlignment="1">
      <alignment/>
    </xf>
    <xf numFmtId="0" fontId="7" fillId="0" borderId="12" xfId="0" applyFont="1" applyBorder="1" applyAlignment="1">
      <alignment/>
    </xf>
    <xf numFmtId="0" fontId="7" fillId="0" borderId="9" xfId="0" applyFont="1" applyBorder="1" applyAlignment="1">
      <alignment/>
    </xf>
    <xf numFmtId="0" fontId="0" fillId="5" borderId="9" xfId="0" applyFill="1" applyBorder="1" applyAlignment="1">
      <alignment/>
    </xf>
    <xf numFmtId="0" fontId="0" fillId="0" borderId="9" xfId="0" applyBorder="1" applyAlignment="1">
      <alignment/>
    </xf>
    <xf numFmtId="0" fontId="0" fillId="6" borderId="7" xfId="0" applyFill="1" applyBorder="1" applyAlignment="1">
      <alignment/>
    </xf>
    <xf numFmtId="0" fontId="0" fillId="6" borderId="1" xfId="0" applyFill="1" applyBorder="1" applyAlignment="1">
      <alignment/>
    </xf>
    <xf numFmtId="0" fontId="1" fillId="6" borderId="7" xfId="0" applyFont="1" applyFill="1" applyBorder="1" applyAlignment="1">
      <alignment/>
    </xf>
    <xf numFmtId="0" fontId="0" fillId="6" borderId="4" xfId="0" applyFill="1" applyBorder="1" applyAlignment="1">
      <alignment/>
    </xf>
    <xf numFmtId="0" fontId="0" fillId="0" borderId="23" xfId="0" applyBorder="1" applyAlignment="1">
      <alignment/>
    </xf>
    <xf numFmtId="0" fontId="0" fillId="0" borderId="14" xfId="0" applyBorder="1" applyAlignment="1">
      <alignment horizontal="center"/>
    </xf>
    <xf numFmtId="0" fontId="0" fillId="0" borderId="4" xfId="0" applyBorder="1" applyAlignment="1">
      <alignment horizontal="center"/>
    </xf>
    <xf numFmtId="0" fontId="6" fillId="0" borderId="6" xfId="0" applyFont="1" applyBorder="1" applyAlignment="1">
      <alignment/>
    </xf>
    <xf numFmtId="0" fontId="6" fillId="0" borderId="12" xfId="0" applyFont="1" applyBorder="1" applyAlignment="1">
      <alignment/>
    </xf>
    <xf numFmtId="0" fontId="6" fillId="0" borderId="12" xfId="0" applyFont="1" applyFill="1" applyBorder="1" applyAlignment="1">
      <alignment/>
    </xf>
    <xf numFmtId="0" fontId="6" fillId="0" borderId="9" xfId="0" applyFont="1" applyBorder="1" applyAlignment="1">
      <alignment/>
    </xf>
    <xf numFmtId="0" fontId="0" fillId="0" borderId="0" xfId="0" applyFill="1" applyBorder="1" applyAlignment="1">
      <alignment/>
    </xf>
    <xf numFmtId="0" fontId="0" fillId="4" borderId="1" xfId="0" applyFill="1" applyBorder="1" applyAlignment="1">
      <alignment/>
    </xf>
    <xf numFmtId="0" fontId="0" fillId="0" borderId="24" xfId="0" applyBorder="1" applyAlignment="1">
      <alignment/>
    </xf>
    <xf numFmtId="0" fontId="1" fillId="0" borderId="6" xfId="0" applyFont="1" applyBorder="1" applyAlignment="1">
      <alignment/>
    </xf>
    <xf numFmtId="0" fontId="4" fillId="0" borderId="0" xfId="0" applyFont="1" applyFill="1" applyBorder="1" applyAlignment="1">
      <alignment/>
    </xf>
    <xf numFmtId="0" fontId="6" fillId="0" borderId="0" xfId="0" applyFont="1" applyBorder="1" applyAlignment="1">
      <alignment/>
    </xf>
    <xf numFmtId="0" fontId="0" fillId="0" borderId="25" xfId="0" applyBorder="1" applyAlignment="1">
      <alignment/>
    </xf>
    <xf numFmtId="0" fontId="0" fillId="2" borderId="25" xfId="0" applyFill="1" applyBorder="1" applyAlignment="1">
      <alignment/>
    </xf>
    <xf numFmtId="0" fontId="0" fillId="2" borderId="13" xfId="0" applyFill="1" applyBorder="1" applyAlignment="1">
      <alignment/>
    </xf>
    <xf numFmtId="0" fontId="0" fillId="0" borderId="14" xfId="0" applyBorder="1" applyAlignment="1">
      <alignment/>
    </xf>
    <xf numFmtId="0" fontId="0" fillId="2" borderId="22" xfId="0" applyFill="1" applyBorder="1" applyAlignment="1">
      <alignment/>
    </xf>
    <xf numFmtId="0" fontId="1" fillId="5" borderId="9" xfId="0" applyFont="1" applyFill="1" applyBorder="1" applyAlignment="1">
      <alignment/>
    </xf>
    <xf numFmtId="12" fontId="0" fillId="3" borderId="7" xfId="0" applyNumberFormat="1" applyFill="1" applyBorder="1" applyAlignment="1">
      <alignment/>
    </xf>
    <xf numFmtId="12" fontId="0" fillId="4" borderId="6" xfId="0" applyNumberFormat="1" applyFill="1" applyBorder="1" applyAlignment="1">
      <alignment/>
    </xf>
    <xf numFmtId="12" fontId="0" fillId="5" borderId="7" xfId="0" applyNumberFormat="1" applyFill="1" applyBorder="1" applyAlignment="1">
      <alignment/>
    </xf>
    <xf numFmtId="12" fontId="0" fillId="0" borderId="7" xfId="0" applyNumberFormat="1" applyBorder="1" applyAlignment="1">
      <alignment/>
    </xf>
    <xf numFmtId="12" fontId="0" fillId="2" borderId="7" xfId="0" applyNumberFormat="1" applyFill="1" applyBorder="1" applyAlignment="1">
      <alignment/>
    </xf>
    <xf numFmtId="12" fontId="1" fillId="0" borderId="7" xfId="0" applyNumberFormat="1" applyFont="1" applyBorder="1" applyAlignment="1">
      <alignment/>
    </xf>
    <xf numFmtId="12" fontId="0" fillId="2" borderId="25" xfId="0" applyNumberFormat="1" applyFill="1" applyBorder="1" applyAlignment="1">
      <alignment/>
    </xf>
    <xf numFmtId="12" fontId="0" fillId="3" borderId="9" xfId="0" applyNumberFormat="1" applyFill="1" applyBorder="1" applyAlignment="1">
      <alignment/>
    </xf>
    <xf numFmtId="12" fontId="0" fillId="4" borderId="7" xfId="0" applyNumberFormat="1" applyFill="1" applyBorder="1" applyAlignment="1">
      <alignment/>
    </xf>
    <xf numFmtId="12" fontId="0" fillId="0" borderId="0" xfId="0" applyNumberFormat="1" applyFill="1" applyBorder="1" applyAlignment="1">
      <alignment/>
    </xf>
    <xf numFmtId="12" fontId="0" fillId="4" borderId="9" xfId="0" applyNumberFormat="1" applyFill="1" applyBorder="1" applyAlignment="1">
      <alignment/>
    </xf>
    <xf numFmtId="0" fontId="1" fillId="0" borderId="0" xfId="0" applyFont="1" applyFill="1" applyBorder="1" applyAlignment="1">
      <alignment/>
    </xf>
    <xf numFmtId="12" fontId="0" fillId="2" borderId="14" xfId="0" applyNumberFormat="1" applyFill="1" applyBorder="1" applyAlignment="1">
      <alignment/>
    </xf>
    <xf numFmtId="12" fontId="0" fillId="6" borderId="9" xfId="0" applyNumberFormat="1" applyFill="1" applyBorder="1" applyAlignment="1">
      <alignment/>
    </xf>
    <xf numFmtId="12" fontId="0" fillId="0" borderId="8" xfId="0" applyNumberFormat="1" applyBorder="1" applyAlignment="1">
      <alignment/>
    </xf>
    <xf numFmtId="12" fontId="0" fillId="4" borderId="8" xfId="0" applyNumberFormat="1" applyFill="1" applyBorder="1" applyAlignment="1">
      <alignment/>
    </xf>
    <xf numFmtId="3" fontId="0" fillId="2" borderId="13" xfId="0" applyNumberFormat="1" applyFill="1" applyBorder="1" applyAlignment="1">
      <alignment/>
    </xf>
    <xf numFmtId="3" fontId="0" fillId="3" borderId="9" xfId="0" applyNumberFormat="1" applyFill="1" applyBorder="1" applyAlignment="1">
      <alignment/>
    </xf>
    <xf numFmtId="3" fontId="0" fillId="0" borderId="0" xfId="0" applyNumberFormat="1" applyBorder="1" applyAlignment="1">
      <alignment/>
    </xf>
    <xf numFmtId="3" fontId="0" fillId="4" borderId="7" xfId="0" applyNumberFormat="1" applyFill="1" applyBorder="1" applyAlignment="1">
      <alignment/>
    </xf>
    <xf numFmtId="3" fontId="0" fillId="0" borderId="7" xfId="0" applyNumberFormat="1" applyBorder="1" applyAlignment="1">
      <alignment/>
    </xf>
    <xf numFmtId="3" fontId="0" fillId="6" borderId="7" xfId="0" applyNumberFormat="1" applyFill="1" applyBorder="1" applyAlignment="1">
      <alignment/>
    </xf>
    <xf numFmtId="3" fontId="0" fillId="0" borderId="22" xfId="0" applyNumberFormat="1" applyBorder="1" applyAlignment="1">
      <alignment/>
    </xf>
    <xf numFmtId="0" fontId="7" fillId="0" borderId="1" xfId="0" applyFont="1" applyFill="1" applyBorder="1" applyAlignment="1">
      <alignment/>
    </xf>
    <xf numFmtId="12" fontId="0" fillId="4" borderId="26" xfId="0" applyNumberFormat="1" applyFill="1" applyBorder="1" applyAlignment="1">
      <alignment/>
    </xf>
    <xf numFmtId="12" fontId="0" fillId="6" borderId="25" xfId="0" applyNumberFormat="1" applyFill="1" applyBorder="1" applyAlignment="1">
      <alignment/>
    </xf>
    <xf numFmtId="12" fontId="0" fillId="0" borderId="4" xfId="0" applyNumberFormat="1" applyBorder="1" applyAlignment="1">
      <alignment/>
    </xf>
    <xf numFmtId="12" fontId="0" fillId="3" borderId="4" xfId="0" applyNumberFormat="1" applyFill="1" applyBorder="1" applyAlignment="1">
      <alignment/>
    </xf>
    <xf numFmtId="0" fontId="0" fillId="0" borderId="21" xfId="0" applyBorder="1" applyAlignment="1">
      <alignment/>
    </xf>
    <xf numFmtId="0" fontId="7" fillId="0" borderId="0" xfId="0" applyFont="1" applyFill="1" applyBorder="1" applyAlignment="1">
      <alignment/>
    </xf>
    <xf numFmtId="0" fontId="0" fillId="0" borderId="24" xfId="0" applyFill="1" applyBorder="1" applyAlignment="1">
      <alignment/>
    </xf>
    <xf numFmtId="12" fontId="0" fillId="0" borderId="23" xfId="0" applyNumberFormat="1" applyFill="1" applyBorder="1" applyAlignment="1">
      <alignment/>
    </xf>
    <xf numFmtId="0" fontId="0" fillId="4" borderId="9" xfId="0" applyFill="1" applyBorder="1" applyAlignment="1">
      <alignment/>
    </xf>
    <xf numFmtId="0" fontId="0" fillId="2" borderId="8" xfId="0" applyFill="1" applyBorder="1" applyAlignment="1">
      <alignment/>
    </xf>
    <xf numFmtId="12" fontId="0" fillId="2" borderId="8" xfId="0" applyNumberFormat="1" applyFill="1" applyBorder="1" applyAlignment="1">
      <alignment/>
    </xf>
    <xf numFmtId="0" fontId="0" fillId="0" borderId="8" xfId="0" applyBorder="1" applyAlignment="1">
      <alignment/>
    </xf>
    <xf numFmtId="12" fontId="0" fillId="0" borderId="14" xfId="0" applyNumberFormat="1" applyBorder="1" applyAlignment="1">
      <alignment/>
    </xf>
    <xf numFmtId="0" fontId="6" fillId="0" borderId="0" xfId="0" applyFont="1" applyAlignment="1">
      <alignment/>
    </xf>
    <xf numFmtId="12" fontId="0" fillId="2" borderId="1" xfId="0" applyNumberFormat="1" applyFill="1" applyBorder="1" applyAlignment="1">
      <alignment/>
    </xf>
    <xf numFmtId="12" fontId="0" fillId="0" borderId="0" xfId="0" applyNumberFormat="1" applyBorder="1" applyAlignment="1">
      <alignment/>
    </xf>
    <xf numFmtId="12" fontId="0" fillId="0" borderId="22" xfId="0" applyNumberFormat="1" applyBorder="1" applyAlignment="1">
      <alignment/>
    </xf>
    <xf numFmtId="0" fontId="6" fillId="0" borderId="0" xfId="0" applyFont="1" applyFill="1" applyAlignment="1">
      <alignment/>
    </xf>
    <xf numFmtId="0" fontId="0" fillId="0" borderId="0" xfId="0" applyFill="1" applyAlignment="1">
      <alignment horizontal="center"/>
    </xf>
    <xf numFmtId="0" fontId="8" fillId="0" borderId="7" xfId="0" applyFont="1" applyBorder="1" applyAlignment="1">
      <alignment horizontal="center"/>
    </xf>
    <xf numFmtId="1" fontId="0" fillId="2" borderId="25" xfId="0" applyNumberFormat="1" applyFill="1" applyBorder="1" applyAlignment="1">
      <alignment/>
    </xf>
    <xf numFmtId="1" fontId="0" fillId="2" borderId="13" xfId="0" applyNumberFormat="1" applyFill="1" applyBorder="1" applyAlignment="1">
      <alignment/>
    </xf>
    <xf numFmtId="3" fontId="0" fillId="0" borderId="9" xfId="0" applyNumberFormat="1" applyBorder="1" applyAlignment="1">
      <alignment/>
    </xf>
    <xf numFmtId="1" fontId="0" fillId="6" borderId="7" xfId="0" applyNumberFormat="1" applyFill="1" applyBorder="1" applyAlignment="1">
      <alignment/>
    </xf>
    <xf numFmtId="3" fontId="0" fillId="6" borderId="13" xfId="0" applyNumberFormat="1" applyFill="1" applyBorder="1" applyAlignment="1">
      <alignment/>
    </xf>
    <xf numFmtId="3" fontId="0" fillId="6" borderId="9" xfId="0" applyNumberFormat="1" applyFill="1" applyBorder="1" applyAlignment="1">
      <alignment/>
    </xf>
    <xf numFmtId="3" fontId="0" fillId="4" borderId="8" xfId="0" applyNumberFormat="1" applyFill="1" applyBorder="1" applyAlignment="1">
      <alignment/>
    </xf>
    <xf numFmtId="1" fontId="0" fillId="4" borderId="9" xfId="0" applyNumberFormat="1" applyFill="1" applyBorder="1" applyAlignment="1">
      <alignment/>
    </xf>
    <xf numFmtId="0" fontId="0" fillId="0" borderId="27" xfId="0" applyBorder="1" applyAlignment="1">
      <alignment horizontal="center"/>
    </xf>
    <xf numFmtId="1" fontId="0" fillId="4" borderId="6" xfId="0" applyNumberFormat="1" applyFill="1" applyBorder="1" applyAlignment="1">
      <alignment/>
    </xf>
    <xf numFmtId="0" fontId="6" fillId="0" borderId="14" xfId="0" applyFont="1" applyBorder="1" applyAlignment="1">
      <alignment/>
    </xf>
    <xf numFmtId="0" fontId="6" fillId="0" borderId="9" xfId="0" applyFont="1" applyFill="1" applyBorder="1" applyAlignment="1">
      <alignment/>
    </xf>
    <xf numFmtId="0" fontId="6" fillId="0" borderId="7" xfId="0" applyFont="1" applyBorder="1" applyAlignment="1">
      <alignment/>
    </xf>
    <xf numFmtId="0" fontId="0" fillId="0" borderId="17" xfId="0" applyBorder="1" applyAlignment="1">
      <alignment/>
    </xf>
    <xf numFmtId="0" fontId="6" fillId="0" borderId="21" xfId="0" applyFont="1" applyFill="1" applyBorder="1" applyAlignment="1">
      <alignment/>
    </xf>
    <xf numFmtId="0" fontId="0" fillId="3" borderId="16" xfId="0" applyFill="1" applyBorder="1" applyAlignment="1">
      <alignment/>
    </xf>
    <xf numFmtId="0" fontId="0" fillId="3" borderId="28" xfId="0" applyFill="1" applyBorder="1" applyAlignment="1">
      <alignment/>
    </xf>
    <xf numFmtId="0" fontId="0" fillId="6" borderId="29" xfId="0" applyFill="1" applyBorder="1" applyAlignment="1">
      <alignment/>
    </xf>
    <xf numFmtId="0" fontId="0" fillId="0" borderId="7" xfId="0" applyBorder="1" applyAlignment="1" applyProtection="1">
      <alignment/>
      <protection/>
    </xf>
    <xf numFmtId="0" fontId="1" fillId="8" borderId="13" xfId="0" applyFont="1" applyFill="1" applyBorder="1" applyAlignment="1" applyProtection="1">
      <alignment/>
      <protection locked="0"/>
    </xf>
    <xf numFmtId="0" fontId="1" fillId="8" borderId="7" xfId="0" applyFont="1" applyFill="1" applyBorder="1" applyAlignment="1" applyProtection="1">
      <alignment/>
      <protection locked="0"/>
    </xf>
    <xf numFmtId="0" fontId="1" fillId="9" borderId="9" xfId="0" applyFont="1" applyFill="1" applyBorder="1" applyAlignment="1" applyProtection="1">
      <alignment/>
      <protection locked="0"/>
    </xf>
    <xf numFmtId="0" fontId="19" fillId="7" borderId="0" xfId="0" applyFont="1" applyFill="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4" fillId="0" borderId="0" xfId="0" applyFont="1" applyAlignment="1" applyProtection="1">
      <alignment/>
      <protection hidden="1"/>
    </xf>
    <xf numFmtId="0" fontId="6" fillId="0" borderId="7" xfId="0" applyFont="1" applyBorder="1" applyAlignment="1" applyProtection="1">
      <alignment/>
      <protection hidden="1"/>
    </xf>
    <xf numFmtId="0" fontId="0" fillId="0" borderId="17" xfId="0" applyBorder="1" applyAlignment="1" applyProtection="1">
      <alignment/>
      <protection hidden="1"/>
    </xf>
    <xf numFmtId="0" fontId="1" fillId="7" borderId="7" xfId="0" applyFont="1" applyFill="1" applyBorder="1" applyAlignment="1" applyProtection="1">
      <alignment horizontal="center"/>
      <protection hidden="1"/>
    </xf>
    <xf numFmtId="0" fontId="0" fillId="0" borderId="21" xfId="0" applyBorder="1" applyAlignment="1" applyProtection="1">
      <alignment/>
      <protection hidden="1"/>
    </xf>
    <xf numFmtId="0" fontId="0" fillId="0" borderId="0" xfId="0" applyBorder="1" applyAlignment="1" applyProtection="1">
      <alignment/>
      <protection hidden="1"/>
    </xf>
    <xf numFmtId="0" fontId="0" fillId="0" borderId="23" xfId="0" applyBorder="1" applyAlignment="1" applyProtection="1">
      <alignment/>
      <protection hidden="1"/>
    </xf>
    <xf numFmtId="0" fontId="6" fillId="0" borderId="6" xfId="0" applyFont="1" applyBorder="1" applyAlignment="1" applyProtection="1">
      <alignment/>
      <protection hidden="1"/>
    </xf>
    <xf numFmtId="0" fontId="0" fillId="0" borderId="7" xfId="0" applyBorder="1" applyAlignment="1" applyProtection="1">
      <alignment/>
      <protection hidden="1"/>
    </xf>
    <xf numFmtId="0" fontId="6" fillId="0" borderId="12" xfId="0" applyFont="1" applyBorder="1" applyAlignment="1" applyProtection="1">
      <alignment/>
      <protection hidden="1"/>
    </xf>
    <xf numFmtId="0" fontId="0" fillId="4" borderId="8" xfId="0" applyFill="1" applyBorder="1" applyAlignment="1" applyProtection="1">
      <alignment/>
      <protection hidden="1"/>
    </xf>
    <xf numFmtId="0" fontId="0" fillId="0" borderId="12" xfId="0" applyBorder="1" applyAlignment="1" applyProtection="1">
      <alignment/>
      <protection hidden="1"/>
    </xf>
    <xf numFmtId="0" fontId="6" fillId="0" borderId="12" xfId="0" applyFont="1" applyFill="1" applyBorder="1" applyAlignment="1" applyProtection="1">
      <alignment/>
      <protection hidden="1"/>
    </xf>
    <xf numFmtId="0" fontId="0" fillId="6" borderId="15" xfId="0" applyFill="1" applyBorder="1" applyAlignment="1" applyProtection="1">
      <alignment/>
      <protection hidden="1"/>
    </xf>
    <xf numFmtId="0" fontId="6" fillId="0" borderId="9" xfId="0" applyFont="1" applyFill="1" applyBorder="1" applyAlignment="1" applyProtection="1">
      <alignment/>
      <protection hidden="1"/>
    </xf>
    <xf numFmtId="0" fontId="0" fillId="0" borderId="22" xfId="0" applyBorder="1" applyAlignment="1" applyProtection="1">
      <alignment/>
      <protection hidden="1"/>
    </xf>
    <xf numFmtId="0" fontId="0" fillId="6" borderId="9" xfId="0" applyFill="1" applyBorder="1" applyAlignment="1" applyProtection="1">
      <alignment/>
      <protection hidden="1"/>
    </xf>
    <xf numFmtId="0" fontId="6" fillId="0" borderId="20" xfId="0" applyFont="1" applyBorder="1" applyAlignment="1" applyProtection="1">
      <alignment/>
      <protection hidden="1"/>
    </xf>
    <xf numFmtId="0" fontId="0" fillId="5" borderId="7" xfId="0" applyFill="1" applyBorder="1" applyAlignment="1" applyProtection="1">
      <alignment/>
      <protection hidden="1"/>
    </xf>
    <xf numFmtId="0" fontId="6" fillId="0" borderId="21" xfId="0" applyFont="1" applyBorder="1" applyAlignment="1" applyProtection="1">
      <alignment/>
      <protection hidden="1"/>
    </xf>
    <xf numFmtId="0" fontId="0" fillId="2" borderId="8" xfId="0" applyFill="1" applyBorder="1" applyAlignment="1" applyProtection="1">
      <alignment/>
      <protection hidden="1"/>
    </xf>
    <xf numFmtId="0" fontId="6" fillId="0" borderId="21" xfId="0" applyFont="1" applyFill="1" applyBorder="1" applyAlignment="1" applyProtection="1">
      <alignment/>
      <protection hidden="1"/>
    </xf>
    <xf numFmtId="0" fontId="6" fillId="0" borderId="13" xfId="0" applyFont="1" applyBorder="1" applyAlignment="1" applyProtection="1">
      <alignment/>
      <protection hidden="1"/>
    </xf>
    <xf numFmtId="0" fontId="5" fillId="0" borderId="7" xfId="0" applyFont="1" applyBorder="1" applyAlignment="1" applyProtection="1">
      <alignment horizontal="center"/>
      <protection hidden="1"/>
    </xf>
    <xf numFmtId="0" fontId="0" fillId="0" borderId="0" xfId="0" applyFill="1" applyAlignment="1" applyProtection="1">
      <alignment/>
      <protection hidden="1"/>
    </xf>
    <xf numFmtId="0" fontId="7" fillId="0" borderId="6" xfId="0" applyFont="1" applyBorder="1" applyAlignment="1" applyProtection="1">
      <alignment/>
      <protection hidden="1"/>
    </xf>
    <xf numFmtId="0" fontId="0" fillId="2" borderId="4" xfId="0" applyFill="1" applyBorder="1" applyAlignment="1" applyProtection="1">
      <alignment/>
      <protection hidden="1"/>
    </xf>
    <xf numFmtId="0" fontId="0" fillId="3" borderId="7" xfId="0" applyFill="1" applyBorder="1" applyAlignment="1" applyProtection="1">
      <alignment/>
      <protection hidden="1"/>
    </xf>
    <xf numFmtId="0" fontId="7" fillId="0" borderId="12" xfId="0" applyFont="1" applyBorder="1" applyAlignment="1" applyProtection="1">
      <alignment/>
      <protection hidden="1"/>
    </xf>
    <xf numFmtId="0" fontId="0" fillId="4" borderId="6" xfId="0" applyFill="1" applyBorder="1" applyAlignment="1" applyProtection="1">
      <alignment/>
      <protection hidden="1"/>
    </xf>
    <xf numFmtId="0" fontId="7" fillId="0" borderId="9" xfId="0" applyFont="1" applyBorder="1" applyAlignment="1" applyProtection="1">
      <alignment/>
      <protection hidden="1"/>
    </xf>
    <xf numFmtId="0" fontId="0" fillId="6" borderId="7" xfId="0" applyFill="1" applyBorder="1" applyAlignment="1" applyProtection="1">
      <alignment/>
      <protection hidden="1"/>
    </xf>
    <xf numFmtId="0" fontId="0" fillId="0" borderId="1" xfId="0" applyBorder="1" applyAlignment="1" applyProtection="1">
      <alignment/>
      <protection hidden="1"/>
    </xf>
    <xf numFmtId="0" fontId="0" fillId="0" borderId="2" xfId="0" applyBorder="1" applyAlignment="1" applyProtection="1">
      <alignment/>
      <protection hidden="1"/>
    </xf>
    <xf numFmtId="0" fontId="0" fillId="0" borderId="7"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4" xfId="0" applyBorder="1" applyAlignment="1" applyProtection="1">
      <alignment horizontal="center"/>
      <protection hidden="1"/>
    </xf>
    <xf numFmtId="0" fontId="0" fillId="0" borderId="0" xfId="0" applyFill="1" applyBorder="1" applyAlignment="1" applyProtection="1">
      <alignment/>
      <protection hidden="1"/>
    </xf>
    <xf numFmtId="0" fontId="0" fillId="4" borderId="7" xfId="0" applyFill="1" applyBorder="1" applyAlignment="1" applyProtection="1">
      <alignment/>
      <protection hidden="1"/>
    </xf>
    <xf numFmtId="0" fontId="0" fillId="6" borderId="4" xfId="0" applyFill="1" applyBorder="1" applyAlignment="1" applyProtection="1">
      <alignment/>
      <protection hidden="1"/>
    </xf>
    <xf numFmtId="0" fontId="6" fillId="0" borderId="9" xfId="0" applyFont="1" applyBorder="1" applyAlignment="1" applyProtection="1">
      <alignment/>
      <protection hidden="1"/>
    </xf>
    <xf numFmtId="0" fontId="1" fillId="6" borderId="7" xfId="0" applyFont="1" applyFill="1" applyBorder="1" applyAlignment="1" applyProtection="1">
      <alignment/>
      <protection hidden="1"/>
    </xf>
    <xf numFmtId="0" fontId="4" fillId="0" borderId="0" xfId="0" applyFont="1" applyFill="1" applyBorder="1" applyAlignment="1" applyProtection="1">
      <alignment/>
      <protection hidden="1"/>
    </xf>
    <xf numFmtId="0" fontId="0" fillId="2" borderId="7" xfId="0" applyFill="1" applyBorder="1" applyAlignment="1" applyProtection="1">
      <alignment/>
      <protection hidden="1"/>
    </xf>
    <xf numFmtId="0" fontId="0" fillId="3" borderId="1" xfId="0" applyFill="1" applyBorder="1" applyAlignment="1" applyProtection="1">
      <alignment/>
      <protection hidden="1"/>
    </xf>
    <xf numFmtId="0" fontId="0" fillId="0" borderId="3" xfId="0" applyBorder="1" applyAlignment="1" applyProtection="1">
      <alignment/>
      <protection hidden="1"/>
    </xf>
    <xf numFmtId="0" fontId="0" fillId="5" borderId="9" xfId="0" applyFill="1" applyBorder="1" applyAlignment="1" applyProtection="1">
      <alignment/>
      <protection hidden="1"/>
    </xf>
    <xf numFmtId="0" fontId="7" fillId="0" borderId="20" xfId="0" applyFont="1" applyBorder="1" applyAlignment="1" applyProtection="1">
      <alignment/>
      <protection hidden="1"/>
    </xf>
    <xf numFmtId="0" fontId="0" fillId="0" borderId="24" xfId="0" applyBorder="1" applyAlignment="1" applyProtection="1">
      <alignment/>
      <protection hidden="1"/>
    </xf>
    <xf numFmtId="0" fontId="7" fillId="0" borderId="21" xfId="0" applyFont="1" applyBorder="1" applyAlignment="1" applyProtection="1">
      <alignment/>
      <protection hidden="1"/>
    </xf>
    <xf numFmtId="0" fontId="0" fillId="4" borderId="1" xfId="0" applyFill="1" applyBorder="1" applyAlignment="1" applyProtection="1">
      <alignment/>
      <protection hidden="1"/>
    </xf>
    <xf numFmtId="0" fontId="0" fillId="6" borderId="1" xfId="0" applyFill="1" applyBorder="1" applyAlignment="1" applyProtection="1">
      <alignment/>
      <protection hidden="1"/>
    </xf>
    <xf numFmtId="0" fontId="0" fillId="6" borderId="6" xfId="0" applyFill="1" applyBorder="1" applyAlignment="1" applyProtection="1">
      <alignment/>
      <protection hidden="1"/>
    </xf>
    <xf numFmtId="0" fontId="1" fillId="0" borderId="30" xfId="0" applyFont="1" applyBorder="1" applyAlignment="1" applyProtection="1">
      <alignment/>
      <protection hidden="1"/>
    </xf>
    <xf numFmtId="0" fontId="7" fillId="0" borderId="13" xfId="0" applyFont="1" applyBorder="1" applyAlignment="1" applyProtection="1">
      <alignment/>
      <protection hidden="1"/>
    </xf>
    <xf numFmtId="0" fontId="0" fillId="3" borderId="9" xfId="0" applyFill="1" applyBorder="1" applyAlignment="1" applyProtection="1">
      <alignment/>
      <protection hidden="1"/>
    </xf>
    <xf numFmtId="0" fontId="7" fillId="0" borderId="7" xfId="0" applyFont="1" applyFill="1" applyBorder="1" applyAlignment="1" applyProtection="1">
      <alignment/>
      <protection hidden="1"/>
    </xf>
    <xf numFmtId="0" fontId="0" fillId="0" borderId="14" xfId="0" applyBorder="1" applyAlignment="1" applyProtection="1">
      <alignment/>
      <protection hidden="1"/>
    </xf>
    <xf numFmtId="0" fontId="0" fillId="0" borderId="25" xfId="0" applyBorder="1" applyAlignment="1" applyProtection="1">
      <alignment/>
      <protection hidden="1"/>
    </xf>
    <xf numFmtId="0" fontId="1" fillId="6" borderId="9" xfId="0" applyFont="1" applyFill="1" applyBorder="1" applyAlignment="1" applyProtection="1">
      <alignment/>
      <protection hidden="1"/>
    </xf>
    <xf numFmtId="0" fontId="0" fillId="0" borderId="31" xfId="0" applyBorder="1" applyAlignment="1" applyProtection="1">
      <alignment/>
      <protection hidden="1"/>
    </xf>
    <xf numFmtId="0" fontId="0" fillId="2" borderId="14" xfId="0" applyFill="1" applyBorder="1" applyAlignment="1" applyProtection="1">
      <alignment/>
      <protection hidden="1"/>
    </xf>
    <xf numFmtId="0" fontId="0" fillId="4" borderId="9" xfId="0" applyFill="1" applyBorder="1" applyAlignment="1" applyProtection="1">
      <alignment/>
      <protection hidden="1"/>
    </xf>
    <xf numFmtId="0" fontId="0" fillId="0" borderId="8" xfId="0" applyBorder="1" applyAlignment="1" applyProtection="1">
      <alignment/>
      <protection hidden="1"/>
    </xf>
    <xf numFmtId="0" fontId="0" fillId="6" borderId="13" xfId="0" applyFill="1" applyBorder="1" applyAlignment="1" applyProtection="1">
      <alignment/>
      <protection hidden="1"/>
    </xf>
    <xf numFmtId="0" fontId="1" fillId="0" borderId="6" xfId="0" applyFont="1" applyBorder="1" applyAlignment="1" applyProtection="1">
      <alignment/>
      <protection hidden="1"/>
    </xf>
    <xf numFmtId="0" fontId="0" fillId="6" borderId="23" xfId="0" applyFill="1" applyBorder="1" applyAlignment="1" applyProtection="1">
      <alignment/>
      <protection hidden="1"/>
    </xf>
    <xf numFmtId="170" fontId="0" fillId="0" borderId="0" xfId="0" applyNumberFormat="1" applyBorder="1" applyAlignment="1" applyProtection="1">
      <alignment/>
      <protection hidden="1"/>
    </xf>
    <xf numFmtId="170" fontId="0" fillId="4" borderId="7" xfId="0" applyNumberFormat="1" applyFill="1" applyBorder="1" applyAlignment="1" applyProtection="1">
      <alignment/>
      <protection hidden="1"/>
    </xf>
    <xf numFmtId="170" fontId="0" fillId="0" borderId="7" xfId="0" applyNumberFormat="1" applyBorder="1" applyAlignment="1" applyProtection="1">
      <alignment/>
      <protection hidden="1"/>
    </xf>
    <xf numFmtId="170" fontId="0" fillId="6" borderId="7" xfId="0" applyNumberFormat="1" applyFill="1" applyBorder="1" applyAlignment="1" applyProtection="1">
      <alignment/>
      <protection hidden="1"/>
    </xf>
    <xf numFmtId="170" fontId="0" fillId="6" borderId="7" xfId="0" applyNumberFormat="1" applyFill="1" applyBorder="1" applyAlignment="1" applyProtection="1">
      <alignment horizontal="right"/>
      <protection hidden="1"/>
    </xf>
    <xf numFmtId="170" fontId="0" fillId="0" borderId="22" xfId="0" applyNumberFormat="1" applyBorder="1" applyAlignment="1" applyProtection="1">
      <alignment/>
      <protection hidden="1"/>
    </xf>
    <xf numFmtId="0" fontId="6" fillId="0" borderId="0" xfId="0" applyFont="1" applyBorder="1" applyAlignment="1" applyProtection="1">
      <alignment/>
      <protection hidden="1"/>
    </xf>
    <xf numFmtId="12" fontId="0" fillId="0" borderId="0" xfId="0" applyNumberFormat="1" applyFill="1" applyBorder="1" applyAlignment="1" applyProtection="1">
      <alignment/>
      <protection hidden="1"/>
    </xf>
    <xf numFmtId="171" fontId="0" fillId="0" borderId="0" xfId="0" applyNumberFormat="1" applyFill="1" applyBorder="1" applyAlignment="1" applyProtection="1">
      <alignment/>
      <protection hidden="1"/>
    </xf>
    <xf numFmtId="170" fontId="0" fillId="5" borderId="7" xfId="0" applyNumberFormat="1" applyFill="1" applyBorder="1" applyAlignment="1" applyProtection="1">
      <alignment/>
      <protection hidden="1"/>
    </xf>
    <xf numFmtId="170" fontId="0" fillId="0" borderId="24" xfId="0" applyNumberFormat="1" applyFill="1" applyBorder="1" applyAlignment="1" applyProtection="1">
      <alignment/>
      <protection hidden="1"/>
    </xf>
    <xf numFmtId="170" fontId="0" fillId="2" borderId="14" xfId="0" applyNumberFormat="1" applyFill="1" applyBorder="1" applyAlignment="1" applyProtection="1">
      <alignment/>
      <protection hidden="1"/>
    </xf>
    <xf numFmtId="170" fontId="0" fillId="0" borderId="23" xfId="0" applyNumberFormat="1" applyBorder="1" applyAlignment="1" applyProtection="1">
      <alignment/>
      <protection hidden="1"/>
    </xf>
    <xf numFmtId="170" fontId="0" fillId="4" borderId="9" xfId="0" applyNumberFormat="1" applyFill="1" applyBorder="1" applyAlignment="1" applyProtection="1">
      <alignment/>
      <protection hidden="1"/>
    </xf>
    <xf numFmtId="170" fontId="0" fillId="0" borderId="23" xfId="0" applyNumberFormat="1" applyFill="1" applyBorder="1" applyAlignment="1" applyProtection="1">
      <alignment/>
      <protection hidden="1"/>
    </xf>
    <xf numFmtId="170" fontId="0" fillId="0" borderId="8" xfId="0" applyNumberFormat="1" applyBorder="1" applyAlignment="1" applyProtection="1">
      <alignment/>
      <protection hidden="1"/>
    </xf>
    <xf numFmtId="170" fontId="0" fillId="4" borderId="8" xfId="0" applyNumberFormat="1" applyFill="1" applyBorder="1" applyAlignment="1" applyProtection="1">
      <alignment/>
      <protection hidden="1"/>
    </xf>
    <xf numFmtId="170" fontId="0" fillId="6" borderId="9" xfId="0" applyNumberFormat="1" applyFill="1" applyBorder="1" applyAlignment="1" applyProtection="1">
      <alignment/>
      <protection hidden="1"/>
    </xf>
    <xf numFmtId="170" fontId="0" fillId="6" borderId="25" xfId="0" applyNumberFormat="1" applyFill="1" applyBorder="1" applyAlignment="1" applyProtection="1">
      <alignment/>
      <protection hidden="1"/>
    </xf>
    <xf numFmtId="170" fontId="0" fillId="0" borderId="21" xfId="0" applyNumberFormat="1" applyBorder="1" applyAlignment="1" applyProtection="1">
      <alignment/>
      <protection hidden="1"/>
    </xf>
    <xf numFmtId="170" fontId="0" fillId="0" borderId="4" xfId="0" applyNumberFormat="1" applyBorder="1" applyAlignment="1" applyProtection="1">
      <alignment/>
      <protection hidden="1"/>
    </xf>
    <xf numFmtId="171" fontId="0" fillId="0" borderId="0" xfId="0" applyNumberFormat="1" applyAlignment="1" applyProtection="1">
      <alignment/>
      <protection hidden="1"/>
    </xf>
    <xf numFmtId="170" fontId="0" fillId="3" borderId="7" xfId="0" applyNumberFormat="1" applyFill="1" applyBorder="1" applyAlignment="1" applyProtection="1">
      <alignment/>
      <protection hidden="1"/>
    </xf>
    <xf numFmtId="170" fontId="0" fillId="3" borderId="4" xfId="0" applyNumberFormat="1" applyFill="1" applyBorder="1" applyAlignment="1" applyProtection="1">
      <alignment/>
      <protection hidden="1"/>
    </xf>
    <xf numFmtId="13" fontId="0" fillId="0" borderId="0" xfId="0" applyNumberFormat="1" applyAlignment="1" applyProtection="1">
      <alignment/>
      <protection hidden="1"/>
    </xf>
    <xf numFmtId="171" fontId="0" fillId="0" borderId="0" xfId="0" applyNumberFormat="1" applyBorder="1" applyAlignment="1" applyProtection="1">
      <alignment/>
      <protection hidden="1"/>
    </xf>
    <xf numFmtId="171" fontId="0" fillId="4" borderId="6" xfId="0" applyNumberFormat="1" applyFill="1" applyBorder="1" applyAlignment="1" applyProtection="1">
      <alignment/>
      <protection hidden="1"/>
    </xf>
    <xf numFmtId="171" fontId="0" fillId="0" borderId="7" xfId="0" applyNumberFormat="1" applyBorder="1" applyAlignment="1" applyProtection="1">
      <alignment/>
      <protection hidden="1"/>
    </xf>
    <xf numFmtId="171" fontId="0" fillId="5" borderId="7" xfId="0" applyNumberFormat="1" applyFill="1" applyBorder="1" applyAlignment="1" applyProtection="1">
      <alignment/>
      <protection hidden="1"/>
    </xf>
    <xf numFmtId="171" fontId="1" fillId="0" borderId="7" xfId="0" applyNumberFormat="1" applyFont="1" applyBorder="1" applyAlignment="1" applyProtection="1">
      <alignment/>
      <protection hidden="1"/>
    </xf>
    <xf numFmtId="0" fontId="1" fillId="0" borderId="0" xfId="0" applyFont="1" applyFill="1" applyBorder="1" applyAlignment="1" applyProtection="1">
      <alignment/>
      <protection hidden="1"/>
    </xf>
    <xf numFmtId="12" fontId="0" fillId="0" borderId="0" xfId="0" applyNumberFormat="1" applyAlignment="1" applyProtection="1">
      <alignment/>
      <protection hidden="1"/>
    </xf>
    <xf numFmtId="12" fontId="0" fillId="2" borderId="8" xfId="0" applyNumberFormat="1" applyFill="1" applyBorder="1" applyAlignment="1" applyProtection="1">
      <alignment/>
      <protection hidden="1"/>
    </xf>
    <xf numFmtId="12" fontId="0" fillId="4" borderId="8" xfId="0" applyNumberFormat="1" applyFill="1" applyBorder="1" applyAlignment="1" applyProtection="1">
      <alignment/>
      <protection hidden="1"/>
    </xf>
    <xf numFmtId="12" fontId="0" fillId="6" borderId="9" xfId="0" applyNumberFormat="1" applyFill="1" applyBorder="1" applyAlignment="1" applyProtection="1">
      <alignment/>
      <protection hidden="1"/>
    </xf>
    <xf numFmtId="12" fontId="0" fillId="0" borderId="14" xfId="0" applyNumberFormat="1" applyBorder="1" applyAlignment="1" applyProtection="1">
      <alignment/>
      <protection hidden="1"/>
    </xf>
    <xf numFmtId="12" fontId="0" fillId="3" borderId="9" xfId="0" applyNumberFormat="1" applyFill="1" applyBorder="1" applyAlignment="1" applyProtection="1">
      <alignment/>
      <protection hidden="1"/>
    </xf>
    <xf numFmtId="0" fontId="7" fillId="0" borderId="1" xfId="0" applyFont="1" applyFill="1" applyBorder="1" applyAlignment="1" applyProtection="1">
      <alignment/>
      <protection hidden="1"/>
    </xf>
    <xf numFmtId="0" fontId="6" fillId="0" borderId="0" xfId="0" applyFont="1" applyAlignment="1" applyProtection="1">
      <alignment/>
      <protection hidden="1"/>
    </xf>
    <xf numFmtId="0" fontId="8" fillId="0" borderId="7" xfId="0" applyFont="1" applyBorder="1" applyAlignment="1" applyProtection="1">
      <alignment horizontal="center"/>
      <protection hidden="1"/>
    </xf>
    <xf numFmtId="170" fontId="0" fillId="2" borderId="7" xfId="0" applyNumberFormat="1" applyFill="1" applyBorder="1" applyAlignment="1" applyProtection="1">
      <alignment/>
      <protection hidden="1"/>
    </xf>
    <xf numFmtId="0" fontId="6" fillId="0" borderId="0" xfId="0" applyFont="1" applyFill="1" applyAlignment="1" applyProtection="1">
      <alignment/>
      <protection hidden="1"/>
    </xf>
    <xf numFmtId="0" fontId="0" fillId="0" borderId="0" xfId="0" applyFill="1" applyAlignment="1" applyProtection="1">
      <alignment horizontal="center"/>
      <protection hidden="1"/>
    </xf>
    <xf numFmtId="12" fontId="0" fillId="2" borderId="1" xfId="0" applyNumberFormat="1" applyFill="1" applyBorder="1" applyAlignment="1" applyProtection="1">
      <alignment/>
      <protection hidden="1"/>
    </xf>
    <xf numFmtId="12" fontId="0" fillId="0" borderId="0" xfId="0" applyNumberFormat="1" applyBorder="1" applyAlignment="1" applyProtection="1">
      <alignment/>
      <protection hidden="1"/>
    </xf>
    <xf numFmtId="12" fontId="0" fillId="0" borderId="22" xfId="0" applyNumberFormat="1" applyBorder="1" applyAlignment="1" applyProtection="1">
      <alignment/>
      <protection hidden="1"/>
    </xf>
    <xf numFmtId="0" fontId="7" fillId="0" borderId="0" xfId="0" applyFont="1" applyFill="1" applyBorder="1" applyAlignment="1" applyProtection="1">
      <alignment/>
      <protection hidden="1"/>
    </xf>
    <xf numFmtId="0" fontId="6" fillId="0" borderId="14" xfId="0" applyFont="1" applyBorder="1" applyAlignment="1" applyProtection="1">
      <alignment/>
      <protection hidden="1"/>
    </xf>
    <xf numFmtId="0" fontId="0" fillId="0" borderId="27" xfId="0" applyBorder="1" applyAlignment="1" applyProtection="1">
      <alignment horizontal="center"/>
      <protection hidden="1"/>
    </xf>
    <xf numFmtId="170" fontId="0" fillId="0" borderId="9" xfId="0" applyNumberFormat="1" applyBorder="1" applyAlignment="1" applyProtection="1">
      <alignment/>
      <protection hidden="1"/>
    </xf>
    <xf numFmtId="170" fontId="0" fillId="6" borderId="13" xfId="0" applyNumberFormat="1" applyFill="1" applyBorder="1" applyAlignment="1" applyProtection="1">
      <alignment/>
      <protection hidden="1"/>
    </xf>
    <xf numFmtId="170" fontId="0" fillId="0" borderId="0" xfId="0" applyNumberFormat="1" applyFill="1" applyBorder="1" applyAlignment="1" applyProtection="1">
      <alignment/>
      <protection hidden="1"/>
    </xf>
    <xf numFmtId="170" fontId="0" fillId="4" borderId="6" xfId="0" applyNumberFormat="1" applyFill="1" applyBorder="1" applyAlignment="1" applyProtection="1">
      <alignment/>
      <protection hidden="1"/>
    </xf>
    <xf numFmtId="0" fontId="1" fillId="10" borderId="9" xfId="0" applyFont="1" applyFill="1" applyBorder="1" applyAlignment="1" applyProtection="1">
      <alignment/>
      <protection locked="0"/>
    </xf>
    <xf numFmtId="0" fontId="1" fillId="8" borderId="4" xfId="0" applyFont="1" applyFill="1" applyBorder="1" applyAlignment="1" applyProtection="1">
      <alignment/>
      <protection locked="0"/>
    </xf>
    <xf numFmtId="0" fontId="1" fillId="8" borderId="1" xfId="0" applyFont="1" applyFill="1" applyBorder="1" applyAlignment="1" applyProtection="1">
      <alignment/>
      <protection locked="0"/>
    </xf>
    <xf numFmtId="0" fontId="1" fillId="9" borderId="7" xfId="0" applyFont="1" applyFill="1" applyBorder="1" applyAlignment="1" applyProtection="1">
      <alignment/>
      <protection locked="0"/>
    </xf>
    <xf numFmtId="0" fontId="1" fillId="8" borderId="25" xfId="0" applyFont="1" applyFill="1" applyBorder="1" applyAlignment="1" applyProtection="1">
      <alignment/>
      <protection locked="0"/>
    </xf>
    <xf numFmtId="0" fontId="1" fillId="10" borderId="14" xfId="0" applyFont="1" applyFill="1" applyBorder="1" applyAlignment="1" applyProtection="1">
      <alignment/>
      <protection locked="0"/>
    </xf>
    <xf numFmtId="170" fontId="1" fillId="2" borderId="25" xfId="0" applyNumberFormat="1" applyFont="1" applyFill="1" applyBorder="1" applyAlignment="1" applyProtection="1">
      <alignment/>
      <protection locked="0"/>
    </xf>
    <xf numFmtId="170" fontId="1" fillId="2" borderId="13" xfId="0" applyNumberFormat="1" applyFont="1" applyFill="1" applyBorder="1" applyAlignment="1" applyProtection="1">
      <alignment/>
      <protection locked="0"/>
    </xf>
    <xf numFmtId="170" fontId="1" fillId="3" borderId="9" xfId="0" applyNumberFormat="1" applyFont="1" applyFill="1" applyBorder="1" applyAlignment="1" applyProtection="1">
      <alignment/>
      <protection locked="0"/>
    </xf>
    <xf numFmtId="0" fontId="1" fillId="0" borderId="7" xfId="0" applyFont="1" applyBorder="1" applyAlignment="1" applyProtection="1">
      <alignment horizontal="center"/>
      <protection hidden="1"/>
    </xf>
    <xf numFmtId="0" fontId="11" fillId="0" borderId="0" xfId="0" applyFont="1" applyAlignment="1" applyProtection="1">
      <alignment/>
      <protection hidden="1"/>
    </xf>
    <xf numFmtId="0" fontId="21" fillId="0" borderId="0" xfId="0" applyFont="1" applyAlignment="1" applyProtection="1">
      <alignment/>
      <protection hidden="1"/>
    </xf>
    <xf numFmtId="0" fontId="21" fillId="0" borderId="0" xfId="0" applyFont="1" applyFill="1" applyAlignment="1" applyProtection="1">
      <alignment/>
      <protection hidden="1"/>
    </xf>
    <xf numFmtId="12" fontId="1" fillId="9" borderId="9" xfId="0" applyNumberFormat="1" applyFont="1" applyFill="1" applyBorder="1" applyAlignment="1" applyProtection="1">
      <alignment/>
      <protection locked="0"/>
    </xf>
    <xf numFmtId="13" fontId="1" fillId="9" borderId="13" xfId="0" applyNumberFormat="1" applyFont="1" applyFill="1" applyBorder="1" applyAlignment="1" applyProtection="1">
      <alignment/>
      <protection locked="0"/>
    </xf>
    <xf numFmtId="13" fontId="1" fillId="9" borderId="9" xfId="0" applyNumberFormat="1" applyFont="1" applyFill="1" applyBorder="1" applyAlignment="1" applyProtection="1">
      <alignment/>
      <protection locked="0"/>
    </xf>
    <xf numFmtId="13" fontId="0" fillId="4" borderId="8" xfId="0" applyNumberFormat="1" applyFill="1" applyBorder="1" applyAlignment="1" applyProtection="1">
      <alignment/>
      <protection hidden="1"/>
    </xf>
    <xf numFmtId="13" fontId="0" fillId="6" borderId="16" xfId="0" applyNumberFormat="1" applyFill="1" applyBorder="1" applyAlignment="1" applyProtection="1">
      <alignment/>
      <protection hidden="1"/>
    </xf>
    <xf numFmtId="13" fontId="0" fillId="4" borderId="11" xfId="0" applyNumberFormat="1" applyFill="1" applyBorder="1" applyAlignment="1" applyProtection="1">
      <alignment/>
      <protection hidden="1"/>
    </xf>
    <xf numFmtId="13" fontId="0" fillId="6" borderId="9" xfId="0" applyNumberFormat="1" applyFill="1" applyBorder="1" applyAlignment="1" applyProtection="1">
      <alignment/>
      <protection hidden="1"/>
    </xf>
    <xf numFmtId="13" fontId="0" fillId="4" borderId="10" xfId="0" applyNumberFormat="1" applyFill="1" applyBorder="1" applyAlignment="1" applyProtection="1">
      <alignment/>
      <protection hidden="1"/>
    </xf>
    <xf numFmtId="13" fontId="0" fillId="5" borderId="7" xfId="0" applyNumberFormat="1" applyFill="1" applyBorder="1" applyAlignment="1" applyProtection="1">
      <alignment/>
      <protection hidden="1"/>
    </xf>
    <xf numFmtId="13" fontId="0" fillId="0" borderId="6" xfId="0" applyNumberFormat="1" applyBorder="1" applyAlignment="1" applyProtection="1">
      <alignment/>
      <protection hidden="1"/>
    </xf>
    <xf numFmtId="13" fontId="0" fillId="2" borderId="8" xfId="0" applyNumberFormat="1" applyFill="1" applyBorder="1" applyAlignment="1" applyProtection="1">
      <alignment/>
      <protection hidden="1"/>
    </xf>
    <xf numFmtId="13" fontId="0" fillId="0" borderId="12" xfId="0" applyNumberFormat="1" applyBorder="1" applyAlignment="1" applyProtection="1">
      <alignment/>
      <protection hidden="1"/>
    </xf>
    <xf numFmtId="13" fontId="0" fillId="4" borderId="12" xfId="0" applyNumberFormat="1" applyFill="1" applyBorder="1" applyAlignment="1" applyProtection="1">
      <alignment/>
      <protection hidden="1"/>
    </xf>
    <xf numFmtId="13" fontId="0" fillId="4" borderId="0" xfId="0" applyNumberFormat="1" applyFill="1" applyBorder="1" applyAlignment="1" applyProtection="1">
      <alignment/>
      <protection hidden="1"/>
    </xf>
    <xf numFmtId="13" fontId="0" fillId="0" borderId="11" xfId="0" applyNumberFormat="1" applyBorder="1" applyAlignment="1" applyProtection="1">
      <alignment/>
      <protection hidden="1"/>
    </xf>
    <xf numFmtId="13" fontId="0" fillId="4" borderId="5" xfId="0" applyNumberFormat="1" applyFill="1" applyBorder="1" applyAlignment="1" applyProtection="1">
      <alignment/>
      <protection hidden="1"/>
    </xf>
    <xf numFmtId="13" fontId="0" fillId="3" borderId="16" xfId="0" applyNumberFormat="1" applyFill="1" applyBorder="1" applyAlignment="1" applyProtection="1">
      <alignment/>
      <protection hidden="1"/>
    </xf>
    <xf numFmtId="13" fontId="0" fillId="3" borderId="28" xfId="0" applyNumberFormat="1" applyFill="1" applyBorder="1" applyAlignment="1" applyProtection="1">
      <alignment/>
      <protection hidden="1"/>
    </xf>
    <xf numFmtId="13" fontId="0" fillId="3" borderId="32" xfId="0" applyNumberFormat="1" applyFill="1" applyBorder="1" applyAlignment="1" applyProtection="1">
      <alignment/>
      <protection hidden="1"/>
    </xf>
    <xf numFmtId="13" fontId="0" fillId="6" borderId="30" xfId="0" applyNumberFormat="1" applyFill="1" applyBorder="1" applyAlignment="1" applyProtection="1">
      <alignment/>
      <protection hidden="1"/>
    </xf>
    <xf numFmtId="13" fontId="0" fillId="0" borderId="7" xfId="0" applyNumberFormat="1" applyBorder="1" applyAlignment="1" applyProtection="1">
      <alignment horizontal="right"/>
      <protection hidden="1"/>
    </xf>
    <xf numFmtId="13" fontId="0" fillId="0" borderId="9" xfId="0" applyNumberFormat="1" applyBorder="1" applyAlignment="1" applyProtection="1">
      <alignment horizontal="right"/>
      <protection hidden="1"/>
    </xf>
    <xf numFmtId="0" fontId="5" fillId="0" borderId="0" xfId="0" applyFont="1" applyBorder="1" applyAlignment="1">
      <alignment horizontal="center"/>
    </xf>
    <xf numFmtId="13" fontId="0" fillId="0" borderId="0" xfId="0" applyNumberFormat="1" applyAlignment="1">
      <alignment/>
    </xf>
    <xf numFmtId="13" fontId="0" fillId="3" borderId="13" xfId="0" applyNumberFormat="1" applyFill="1" applyBorder="1" applyAlignment="1">
      <alignment/>
    </xf>
    <xf numFmtId="13" fontId="0" fillId="3" borderId="9" xfId="0" applyNumberFormat="1" applyFill="1" applyBorder="1" applyAlignment="1">
      <alignment/>
    </xf>
    <xf numFmtId="13" fontId="0" fillId="4" borderId="10" xfId="0" applyNumberFormat="1" applyFill="1" applyBorder="1" applyAlignment="1">
      <alignment/>
    </xf>
    <xf numFmtId="13" fontId="0" fillId="4" borderId="8" xfId="0" applyNumberFormat="1" applyFill="1" applyBorder="1" applyAlignment="1">
      <alignment/>
    </xf>
    <xf numFmtId="13" fontId="0" fillId="0" borderId="12" xfId="0" applyNumberFormat="1" applyBorder="1" applyAlignment="1">
      <alignment/>
    </xf>
    <xf numFmtId="13" fontId="0" fillId="6" borderId="15" xfId="0" applyNumberFormat="1" applyFill="1" applyBorder="1" applyAlignment="1">
      <alignment/>
    </xf>
    <xf numFmtId="13" fontId="0" fillId="6" borderId="16" xfId="0" applyNumberFormat="1" applyFill="1" applyBorder="1" applyAlignment="1">
      <alignment/>
    </xf>
    <xf numFmtId="13" fontId="0" fillId="0" borderId="0" xfId="0" applyNumberFormat="1" applyBorder="1" applyAlignment="1">
      <alignment/>
    </xf>
    <xf numFmtId="13" fontId="0" fillId="4" borderId="11" xfId="0" applyNumberFormat="1" applyFill="1" applyBorder="1" applyAlignment="1">
      <alignment/>
    </xf>
    <xf numFmtId="13" fontId="0" fillId="0" borderId="22" xfId="0" applyNumberFormat="1" applyBorder="1" applyAlignment="1">
      <alignment/>
    </xf>
    <xf numFmtId="13" fontId="0" fillId="6" borderId="9" xfId="0" applyNumberFormat="1" applyFill="1" applyBorder="1" applyAlignment="1">
      <alignment/>
    </xf>
    <xf numFmtId="13" fontId="0" fillId="5" borderId="7" xfId="0" applyNumberFormat="1" applyFill="1" applyBorder="1" applyAlignment="1">
      <alignment/>
    </xf>
    <xf numFmtId="13" fontId="0" fillId="5" borderId="6" xfId="0" applyNumberFormat="1" applyFill="1" applyBorder="1" applyAlignment="1">
      <alignment/>
    </xf>
    <xf numFmtId="13" fontId="0" fillId="5" borderId="17" xfId="0" applyNumberFormat="1" applyFill="1" applyBorder="1" applyAlignment="1">
      <alignment/>
    </xf>
    <xf numFmtId="13" fontId="0" fillId="0" borderId="6" xfId="0" applyNumberFormat="1" applyBorder="1" applyAlignment="1">
      <alignment/>
    </xf>
    <xf numFmtId="13" fontId="0" fillId="2" borderId="18" xfId="0" applyNumberFormat="1" applyFill="1" applyBorder="1" applyAlignment="1">
      <alignment/>
    </xf>
    <xf numFmtId="13" fontId="0" fillId="2" borderId="19" xfId="0" applyNumberFormat="1" applyFill="1" applyBorder="1" applyAlignment="1">
      <alignment/>
    </xf>
    <xf numFmtId="13" fontId="0" fillId="4" borderId="12" xfId="0" applyNumberFormat="1" applyFill="1" applyBorder="1" applyAlignment="1">
      <alignment/>
    </xf>
    <xf numFmtId="13" fontId="0" fillId="4" borderId="0" xfId="0" applyNumberFormat="1" applyFill="1" applyBorder="1" applyAlignment="1">
      <alignment/>
    </xf>
    <xf numFmtId="13" fontId="0" fillId="0" borderId="11" xfId="0" applyNumberFormat="1" applyBorder="1" applyAlignment="1">
      <alignment/>
    </xf>
    <xf numFmtId="13" fontId="0" fillId="4" borderId="5" xfId="0" applyNumberFormat="1" applyFill="1" applyBorder="1" applyAlignment="1">
      <alignment/>
    </xf>
    <xf numFmtId="13" fontId="0" fillId="3" borderId="16" xfId="0" applyNumberFormat="1" applyFill="1" applyBorder="1" applyAlignment="1">
      <alignment/>
    </xf>
    <xf numFmtId="13" fontId="0" fillId="3" borderId="28" xfId="0" applyNumberFormat="1" applyFill="1" applyBorder="1" applyAlignment="1">
      <alignment/>
    </xf>
    <xf numFmtId="13" fontId="0" fillId="6" borderId="29" xfId="0" applyNumberFormat="1" applyFill="1" applyBorder="1" applyAlignment="1">
      <alignment/>
    </xf>
    <xf numFmtId="13" fontId="0" fillId="0" borderId="7" xfId="0" applyNumberFormat="1" applyBorder="1" applyAlignment="1">
      <alignment/>
    </xf>
    <xf numFmtId="0" fontId="4" fillId="0" borderId="0" xfId="0" applyFont="1" applyBorder="1" applyAlignment="1">
      <alignment/>
    </xf>
    <xf numFmtId="0" fontId="3" fillId="0" borderId="0" xfId="0" applyFont="1" applyBorder="1" applyAlignment="1">
      <alignment horizontal="left"/>
    </xf>
    <xf numFmtId="0" fontId="0" fillId="5" borderId="6" xfId="0" applyNumberFormat="1" applyFill="1" applyBorder="1" applyAlignment="1">
      <alignment/>
    </xf>
    <xf numFmtId="0" fontId="0" fillId="5" borderId="17" xfId="0" applyNumberFormat="1" applyFill="1" applyBorder="1" applyAlignment="1">
      <alignment/>
    </xf>
    <xf numFmtId="0" fontId="0" fillId="0" borderId="6" xfId="0" applyNumberFormat="1" applyBorder="1" applyAlignment="1">
      <alignment/>
    </xf>
    <xf numFmtId="0" fontId="0" fillId="2" borderId="18" xfId="0" applyNumberFormat="1" applyFill="1" applyBorder="1" applyAlignment="1">
      <alignment/>
    </xf>
    <xf numFmtId="0" fontId="0" fillId="2" borderId="19" xfId="0" applyNumberFormat="1" applyFill="1" applyBorder="1" applyAlignment="1">
      <alignment/>
    </xf>
    <xf numFmtId="0" fontId="0" fillId="0" borderId="12" xfId="0" applyNumberFormat="1" applyBorder="1" applyAlignment="1">
      <alignment/>
    </xf>
    <xf numFmtId="0" fontId="0" fillId="4" borderId="12" xfId="0" applyNumberFormat="1" applyFill="1" applyBorder="1" applyAlignment="1">
      <alignment/>
    </xf>
    <xf numFmtId="0" fontId="0" fillId="4" borderId="0" xfId="0" applyNumberFormat="1" applyFill="1" applyBorder="1" applyAlignment="1">
      <alignment/>
    </xf>
    <xf numFmtId="0" fontId="0" fillId="0" borderId="11" xfId="0" applyNumberFormat="1" applyBorder="1" applyAlignment="1">
      <alignment/>
    </xf>
    <xf numFmtId="0" fontId="0" fillId="4" borderId="5" xfId="0" applyNumberFormat="1" applyFill="1" applyBorder="1" applyAlignment="1">
      <alignment/>
    </xf>
    <xf numFmtId="0" fontId="0" fillId="4" borderId="11" xfId="0" applyNumberFormat="1" applyFill="1" applyBorder="1" applyAlignment="1">
      <alignment/>
    </xf>
    <xf numFmtId="0" fontId="0" fillId="3" borderId="16" xfId="0" applyNumberFormat="1" applyFill="1" applyBorder="1" applyAlignment="1">
      <alignment/>
    </xf>
    <xf numFmtId="0" fontId="0" fillId="3" borderId="28" xfId="0" applyNumberFormat="1" applyFill="1" applyBorder="1" applyAlignment="1">
      <alignment/>
    </xf>
    <xf numFmtId="0" fontId="0" fillId="0" borderId="0" xfId="0" applyNumberFormat="1" applyAlignment="1">
      <alignment/>
    </xf>
    <xf numFmtId="0" fontId="0" fillId="6" borderId="29" xfId="0" applyNumberFormat="1" applyFill="1" applyBorder="1" applyAlignment="1">
      <alignment/>
    </xf>
    <xf numFmtId="13" fontId="0" fillId="2" borderId="4" xfId="0" applyNumberFormat="1" applyFill="1" applyBorder="1" applyAlignment="1" applyProtection="1">
      <alignment/>
      <protection hidden="1"/>
    </xf>
    <xf numFmtId="13" fontId="0" fillId="3" borderId="7" xfId="0" applyNumberFormat="1" applyFill="1" applyBorder="1" applyAlignment="1" applyProtection="1">
      <alignment/>
      <protection hidden="1"/>
    </xf>
    <xf numFmtId="13" fontId="0" fillId="0" borderId="0" xfId="0" applyNumberFormat="1" applyBorder="1" applyAlignment="1" applyProtection="1">
      <alignment/>
      <protection hidden="1"/>
    </xf>
    <xf numFmtId="13" fontId="0" fillId="4" borderId="6" xfId="0" applyNumberFormat="1" applyFill="1" applyBorder="1" applyAlignment="1" applyProtection="1">
      <alignment/>
      <protection hidden="1"/>
    </xf>
    <xf numFmtId="13" fontId="0" fillId="0" borderId="22" xfId="0" applyNumberFormat="1" applyBorder="1" applyAlignment="1" applyProtection="1">
      <alignment/>
      <protection hidden="1"/>
    </xf>
    <xf numFmtId="13" fontId="0" fillId="6" borderId="7" xfId="0" applyNumberFormat="1" applyFill="1" applyBorder="1" applyAlignment="1" applyProtection="1">
      <alignment/>
      <protection hidden="1"/>
    </xf>
    <xf numFmtId="13" fontId="0" fillId="0" borderId="7" xfId="0" applyNumberFormat="1" applyBorder="1" applyAlignment="1">
      <alignment horizontal="right"/>
    </xf>
    <xf numFmtId="0" fontId="8" fillId="0" borderId="0" xfId="0" applyFont="1" applyAlignment="1">
      <alignment/>
    </xf>
    <xf numFmtId="0" fontId="6" fillId="0" borderId="0" xfId="0" applyFont="1" applyFill="1" applyBorder="1" applyAlignment="1">
      <alignment/>
    </xf>
    <xf numFmtId="13" fontId="0" fillId="2" borderId="7" xfId="0" applyNumberFormat="1" applyFill="1" applyBorder="1" applyAlignment="1">
      <alignment/>
    </xf>
    <xf numFmtId="13" fontId="0" fillId="3" borderId="1" xfId="0" applyNumberFormat="1" applyFill="1" applyBorder="1" applyAlignment="1">
      <alignment/>
    </xf>
    <xf numFmtId="13" fontId="0" fillId="3" borderId="7" xfId="0" applyNumberFormat="1" applyFill="1" applyBorder="1" applyAlignment="1">
      <alignment/>
    </xf>
    <xf numFmtId="13" fontId="0" fillId="0" borderId="3" xfId="0" applyNumberFormat="1" applyBorder="1" applyAlignment="1">
      <alignment/>
    </xf>
    <xf numFmtId="13" fontId="0" fillId="5" borderId="9" xfId="0" applyNumberFormat="1" applyFill="1" applyBorder="1" applyAlignment="1">
      <alignment/>
    </xf>
    <xf numFmtId="13" fontId="0" fillId="0" borderId="9" xfId="0" applyNumberFormat="1" applyFill="1" applyBorder="1" applyAlignment="1">
      <alignment/>
    </xf>
    <xf numFmtId="13" fontId="0" fillId="4" borderId="7" xfId="0" applyNumberFormat="1" applyFill="1" applyBorder="1" applyAlignment="1">
      <alignment/>
    </xf>
    <xf numFmtId="13" fontId="0" fillId="6" borderId="7" xfId="0" applyNumberFormat="1" applyFill="1" applyBorder="1" applyAlignment="1">
      <alignment/>
    </xf>
    <xf numFmtId="13" fontId="0" fillId="0" borderId="23" xfId="0" applyNumberFormat="1" applyBorder="1" applyAlignment="1">
      <alignment/>
    </xf>
    <xf numFmtId="13" fontId="0" fillId="6" borderId="1" xfId="0" applyNumberFormat="1" applyFill="1" applyBorder="1" applyAlignment="1">
      <alignment/>
    </xf>
    <xf numFmtId="13" fontId="1" fillId="0" borderId="6" xfId="0" applyNumberFormat="1" applyFont="1" applyBorder="1" applyAlignment="1">
      <alignment/>
    </xf>
    <xf numFmtId="13" fontId="0" fillId="0" borderId="0" xfId="0" applyNumberFormat="1" applyFill="1" applyBorder="1" applyAlignment="1">
      <alignment/>
    </xf>
    <xf numFmtId="13" fontId="0" fillId="2" borderId="12" xfId="0" applyNumberFormat="1" applyFill="1" applyBorder="1" applyAlignment="1">
      <alignment/>
    </xf>
    <xf numFmtId="13" fontId="0" fillId="0" borderId="21" xfId="0" applyNumberFormat="1" applyBorder="1" applyAlignment="1">
      <alignment/>
    </xf>
    <xf numFmtId="0" fontId="6" fillId="0" borderId="20" xfId="0" applyFont="1" applyFill="1" applyBorder="1" applyAlignment="1">
      <alignment/>
    </xf>
    <xf numFmtId="0" fontId="6" fillId="0" borderId="13" xfId="0" applyFont="1" applyFill="1" applyBorder="1" applyAlignment="1">
      <alignment/>
    </xf>
    <xf numFmtId="0" fontId="3" fillId="0" borderId="0" xfId="0" applyFont="1" applyFill="1" applyAlignment="1">
      <alignment/>
    </xf>
    <xf numFmtId="13" fontId="0" fillId="11" borderId="7" xfId="0" applyNumberFormat="1" applyFill="1" applyBorder="1" applyAlignment="1">
      <alignment/>
    </xf>
    <xf numFmtId="13" fontId="0" fillId="0" borderId="24" xfId="0" applyNumberFormat="1" applyFill="1" applyBorder="1" applyAlignment="1">
      <alignment/>
    </xf>
    <xf numFmtId="13" fontId="0" fillId="11" borderId="23" xfId="0" applyNumberFormat="1" applyFill="1" applyBorder="1" applyAlignment="1">
      <alignment/>
    </xf>
    <xf numFmtId="0" fontId="4" fillId="0" borderId="7" xfId="0" applyFont="1" applyBorder="1" applyAlignment="1">
      <alignment/>
    </xf>
    <xf numFmtId="2" fontId="0" fillId="0" borderId="0" xfId="0" applyNumberFormat="1" applyAlignment="1">
      <alignment/>
    </xf>
    <xf numFmtId="0" fontId="0" fillId="12" borderId="7" xfId="0" applyFill="1" applyBorder="1" applyAlignment="1">
      <alignment/>
    </xf>
    <xf numFmtId="0" fontId="3" fillId="0" borderId="6" xfId="0" applyFont="1" applyBorder="1" applyAlignment="1">
      <alignment/>
    </xf>
    <xf numFmtId="0" fontId="0" fillId="10" borderId="6" xfId="0" applyFont="1" applyFill="1" applyBorder="1" applyAlignment="1">
      <alignment/>
    </xf>
    <xf numFmtId="0" fontId="1" fillId="0" borderId="7" xfId="0" applyFont="1" applyBorder="1" applyAlignment="1">
      <alignment horizontal="center"/>
    </xf>
    <xf numFmtId="0" fontId="3" fillId="0" borderId="0" xfId="0" applyFont="1" applyAlignment="1" applyProtection="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6" fillId="0" borderId="7" xfId="0" applyFont="1" applyBorder="1" applyAlignment="1" applyProtection="1">
      <alignment/>
      <protection locked="0"/>
    </xf>
    <xf numFmtId="0" fontId="0" fillId="0" borderId="17" xfId="0" applyBorder="1" applyAlignment="1" applyProtection="1">
      <alignment/>
      <protection locked="0"/>
    </xf>
    <xf numFmtId="0" fontId="1" fillId="7" borderId="7" xfId="0" applyFont="1" applyFill="1" applyBorder="1" applyAlignment="1" applyProtection="1">
      <alignment horizontal="center"/>
      <protection locked="0"/>
    </xf>
    <xf numFmtId="0" fontId="0" fillId="0" borderId="21" xfId="0" applyBorder="1" applyAlignment="1" applyProtection="1">
      <alignment/>
      <protection locked="0"/>
    </xf>
    <xf numFmtId="0" fontId="0" fillId="0" borderId="0" xfId="0" applyBorder="1" applyAlignment="1" applyProtection="1">
      <alignment/>
      <protection locked="0"/>
    </xf>
    <xf numFmtId="0" fontId="0" fillId="0" borderId="23" xfId="0" applyBorder="1" applyAlignment="1" applyProtection="1">
      <alignment/>
      <protection locked="0"/>
    </xf>
    <xf numFmtId="0" fontId="6" fillId="0" borderId="6" xfId="0" applyFont="1" applyBorder="1" applyAlignment="1" applyProtection="1">
      <alignment/>
      <protection locked="0"/>
    </xf>
    <xf numFmtId="0" fontId="0" fillId="0" borderId="7" xfId="0" applyBorder="1" applyAlignment="1" applyProtection="1">
      <alignment/>
      <protection locked="0"/>
    </xf>
    <xf numFmtId="0" fontId="0" fillId="5" borderId="7" xfId="0" applyFill="1" applyBorder="1" applyAlignment="1" applyProtection="1">
      <alignment/>
      <protection locked="0"/>
    </xf>
    <xf numFmtId="0" fontId="6" fillId="0" borderId="12" xfId="0" applyFont="1" applyBorder="1" applyAlignment="1" applyProtection="1">
      <alignment/>
      <protection locked="0"/>
    </xf>
    <xf numFmtId="0" fontId="0" fillId="2" borderId="13" xfId="0" applyFill="1" applyBorder="1" applyAlignment="1" applyProtection="1">
      <alignment/>
      <protection locked="0"/>
    </xf>
    <xf numFmtId="0" fontId="0" fillId="2" borderId="22" xfId="0" applyFill="1" applyBorder="1" applyAlignment="1" applyProtection="1">
      <alignment/>
      <protection locked="0"/>
    </xf>
    <xf numFmtId="0" fontId="0" fillId="3" borderId="13" xfId="0" applyFill="1" applyBorder="1" applyAlignment="1" applyProtection="1">
      <alignment/>
      <protection locked="0"/>
    </xf>
    <xf numFmtId="0" fontId="0" fillId="3" borderId="9" xfId="0" applyFill="1" applyBorder="1" applyAlignment="1" applyProtection="1">
      <alignment/>
      <protection locked="0"/>
    </xf>
    <xf numFmtId="0" fontId="0" fillId="4" borderId="10" xfId="0" applyFill="1" applyBorder="1" applyAlignment="1" applyProtection="1">
      <alignment/>
      <protection locked="0"/>
    </xf>
    <xf numFmtId="0" fontId="0" fillId="4" borderId="8" xfId="0" applyFill="1" applyBorder="1" applyAlignment="1" applyProtection="1">
      <alignment/>
      <protection locked="0"/>
    </xf>
    <xf numFmtId="0" fontId="0" fillId="0" borderId="12" xfId="0" applyBorder="1" applyAlignment="1" applyProtection="1">
      <alignment/>
      <protection locked="0"/>
    </xf>
    <xf numFmtId="0" fontId="6" fillId="0" borderId="12" xfId="0" applyFont="1" applyFill="1" applyBorder="1" applyAlignment="1" applyProtection="1">
      <alignment/>
      <protection locked="0"/>
    </xf>
    <xf numFmtId="0" fontId="0" fillId="6" borderId="15" xfId="0" applyFill="1" applyBorder="1" applyAlignment="1" applyProtection="1">
      <alignment/>
      <protection locked="0"/>
    </xf>
    <xf numFmtId="0" fontId="0" fillId="6" borderId="16" xfId="0" applyFill="1" applyBorder="1" applyAlignment="1" applyProtection="1">
      <alignment/>
      <protection locked="0"/>
    </xf>
    <xf numFmtId="0" fontId="0" fillId="4" borderId="11" xfId="0" applyFill="1" applyBorder="1" applyAlignment="1" applyProtection="1">
      <alignment/>
      <protection locked="0"/>
    </xf>
    <xf numFmtId="0" fontId="6" fillId="0" borderId="9" xfId="0" applyFont="1" applyFill="1" applyBorder="1" applyAlignment="1" applyProtection="1">
      <alignment/>
      <protection locked="0"/>
    </xf>
    <xf numFmtId="0" fontId="0" fillId="0" borderId="22" xfId="0" applyBorder="1" applyAlignment="1" applyProtection="1">
      <alignment/>
      <protection locked="0"/>
    </xf>
    <xf numFmtId="0" fontId="0" fillId="6" borderId="9" xfId="0" applyFill="1" applyBorder="1" applyAlignment="1" applyProtection="1">
      <alignment/>
      <protection locked="0"/>
    </xf>
    <xf numFmtId="0" fontId="6" fillId="0" borderId="20" xfId="0" applyFont="1" applyBorder="1" applyAlignment="1" applyProtection="1">
      <alignment/>
      <protection locked="0"/>
    </xf>
    <xf numFmtId="0" fontId="0" fillId="5" borderId="6" xfId="0" applyFill="1" applyBorder="1" applyAlignment="1" applyProtection="1">
      <alignment/>
      <protection locked="0"/>
    </xf>
    <xf numFmtId="0" fontId="0" fillId="5" borderId="17" xfId="0" applyFill="1" applyBorder="1" applyAlignment="1" applyProtection="1">
      <alignment/>
      <protection locked="0"/>
    </xf>
    <xf numFmtId="0" fontId="0" fillId="0" borderId="6" xfId="0" applyBorder="1" applyAlignment="1" applyProtection="1">
      <alignment/>
      <protection locked="0"/>
    </xf>
    <xf numFmtId="0" fontId="6" fillId="0" borderId="21" xfId="0" applyFont="1" applyBorder="1" applyAlignment="1" applyProtection="1">
      <alignment/>
      <protection locked="0"/>
    </xf>
    <xf numFmtId="0" fontId="0" fillId="2" borderId="18" xfId="0" applyFill="1" applyBorder="1" applyAlignment="1" applyProtection="1">
      <alignment/>
      <protection locked="0"/>
    </xf>
    <xf numFmtId="0" fontId="0" fillId="2" borderId="19" xfId="0" applyFill="1" applyBorder="1" applyAlignment="1" applyProtection="1">
      <alignment/>
      <protection locked="0"/>
    </xf>
    <xf numFmtId="0" fontId="0" fillId="4" borderId="12" xfId="0" applyFill="1" applyBorder="1" applyAlignment="1" applyProtection="1">
      <alignment/>
      <protection locked="0"/>
    </xf>
    <xf numFmtId="0" fontId="0" fillId="4" borderId="0" xfId="0" applyFill="1" applyBorder="1" applyAlignment="1" applyProtection="1">
      <alignment/>
      <protection locked="0"/>
    </xf>
    <xf numFmtId="0" fontId="0" fillId="0" borderId="11" xfId="0" applyBorder="1" applyAlignment="1" applyProtection="1">
      <alignment/>
      <protection locked="0"/>
    </xf>
    <xf numFmtId="0" fontId="0" fillId="4" borderId="5" xfId="0" applyFill="1" applyBorder="1" applyAlignment="1" applyProtection="1">
      <alignment/>
      <protection locked="0"/>
    </xf>
    <xf numFmtId="0" fontId="0" fillId="3" borderId="16" xfId="0" applyFill="1" applyBorder="1" applyAlignment="1" applyProtection="1">
      <alignment/>
      <protection locked="0"/>
    </xf>
    <xf numFmtId="0" fontId="0" fillId="3" borderId="28" xfId="0" applyFill="1" applyBorder="1" applyAlignment="1" applyProtection="1">
      <alignment/>
      <protection locked="0"/>
    </xf>
    <xf numFmtId="0" fontId="6" fillId="0" borderId="21" xfId="0" applyFont="1" applyFill="1" applyBorder="1" applyAlignment="1" applyProtection="1">
      <alignment/>
      <protection locked="0"/>
    </xf>
    <xf numFmtId="0" fontId="0" fillId="6" borderId="29" xfId="0" applyFill="1" applyBorder="1" applyAlignment="1" applyProtection="1">
      <alignment/>
      <protection locked="0"/>
    </xf>
    <xf numFmtId="0" fontId="0" fillId="0" borderId="7" xfId="0" applyBorder="1" applyAlignment="1" applyProtection="1">
      <alignment horizontal="right"/>
      <protection locked="0"/>
    </xf>
    <xf numFmtId="0" fontId="6" fillId="0" borderId="13" xfId="0" applyFont="1" applyBorder="1" applyAlignment="1" applyProtection="1">
      <alignment/>
      <protection locked="0"/>
    </xf>
    <xf numFmtId="0" fontId="5" fillId="0" borderId="7" xfId="0" applyFont="1" applyBorder="1" applyAlignment="1" applyProtection="1">
      <alignment horizontal="center"/>
      <protection locked="0"/>
    </xf>
    <xf numFmtId="0" fontId="6" fillId="0" borderId="0" xfId="0" applyFont="1" applyBorder="1" applyAlignment="1" applyProtection="1">
      <alignment/>
      <protection locked="0"/>
    </xf>
    <xf numFmtId="0" fontId="5" fillId="0" borderId="0" xfId="0" applyFont="1" applyBorder="1" applyAlignment="1" applyProtection="1">
      <alignment horizontal="center"/>
      <protection locked="0"/>
    </xf>
    <xf numFmtId="0" fontId="0" fillId="0" borderId="7" xfId="0" applyBorder="1" applyAlignment="1" applyProtection="1">
      <alignment horizontal="center"/>
      <protection locked="0"/>
    </xf>
    <xf numFmtId="13" fontId="0" fillId="0" borderId="7" xfId="0" applyNumberFormat="1" applyBorder="1" applyAlignment="1" applyProtection="1">
      <alignment/>
      <protection locked="0"/>
    </xf>
    <xf numFmtId="13" fontId="0" fillId="5" borderId="7" xfId="0" applyNumberFormat="1" applyFill="1" applyBorder="1" applyAlignment="1" applyProtection="1">
      <alignment/>
      <protection locked="0"/>
    </xf>
    <xf numFmtId="13" fontId="0" fillId="3" borderId="13" xfId="0" applyNumberFormat="1" applyFill="1" applyBorder="1" applyAlignment="1" applyProtection="1">
      <alignment/>
      <protection locked="0"/>
    </xf>
    <xf numFmtId="13" fontId="0" fillId="3" borderId="9" xfId="0" applyNumberFormat="1" applyFill="1" applyBorder="1" applyAlignment="1" applyProtection="1">
      <alignment/>
      <protection locked="0"/>
    </xf>
    <xf numFmtId="13" fontId="0" fillId="4" borderId="10" xfId="0" applyNumberFormat="1" applyFill="1" applyBorder="1" applyAlignment="1" applyProtection="1">
      <alignment/>
      <protection locked="0"/>
    </xf>
    <xf numFmtId="13" fontId="0" fillId="4" borderId="8" xfId="0" applyNumberFormat="1" applyFill="1" applyBorder="1" applyAlignment="1" applyProtection="1">
      <alignment/>
      <protection locked="0"/>
    </xf>
    <xf numFmtId="13" fontId="0" fillId="0" borderId="12" xfId="0" applyNumberFormat="1" applyBorder="1" applyAlignment="1" applyProtection="1">
      <alignment/>
      <protection locked="0"/>
    </xf>
    <xf numFmtId="13" fontId="0" fillId="6" borderId="15" xfId="0" applyNumberFormat="1" applyFill="1" applyBorder="1" applyAlignment="1" applyProtection="1">
      <alignment/>
      <protection locked="0"/>
    </xf>
    <xf numFmtId="13" fontId="0" fillId="6" borderId="16" xfId="0" applyNumberFormat="1" applyFill="1" applyBorder="1" applyAlignment="1" applyProtection="1">
      <alignment/>
      <protection locked="0"/>
    </xf>
    <xf numFmtId="13" fontId="0" fillId="0" borderId="0" xfId="0" applyNumberFormat="1" applyBorder="1" applyAlignment="1" applyProtection="1">
      <alignment/>
      <protection locked="0"/>
    </xf>
    <xf numFmtId="13" fontId="0" fillId="4" borderId="11" xfId="0" applyNumberFormat="1" applyFill="1" applyBorder="1" applyAlignment="1" applyProtection="1">
      <alignment/>
      <protection locked="0"/>
    </xf>
    <xf numFmtId="13" fontId="0" fillId="0" borderId="22" xfId="0" applyNumberFormat="1" applyBorder="1" applyAlignment="1" applyProtection="1">
      <alignment/>
      <protection locked="0"/>
    </xf>
    <xf numFmtId="13" fontId="0" fillId="6" borderId="9" xfId="0" applyNumberFormat="1" applyFill="1" applyBorder="1" applyAlignment="1" applyProtection="1">
      <alignment/>
      <protection locked="0"/>
    </xf>
    <xf numFmtId="13" fontId="0" fillId="5" borderId="6" xfId="0" applyNumberFormat="1" applyFill="1" applyBorder="1" applyAlignment="1" applyProtection="1">
      <alignment/>
      <protection locked="0"/>
    </xf>
    <xf numFmtId="13" fontId="0" fillId="5" borderId="17" xfId="0" applyNumberFormat="1" applyFill="1" applyBorder="1" applyAlignment="1" applyProtection="1">
      <alignment/>
      <protection locked="0"/>
    </xf>
    <xf numFmtId="13" fontId="0" fillId="0" borderId="6" xfId="0" applyNumberFormat="1" applyBorder="1" applyAlignment="1" applyProtection="1">
      <alignment/>
      <protection locked="0"/>
    </xf>
    <xf numFmtId="13" fontId="0" fillId="2" borderId="18" xfId="0" applyNumberFormat="1" applyFill="1" applyBorder="1" applyAlignment="1" applyProtection="1">
      <alignment/>
      <protection locked="0"/>
    </xf>
    <xf numFmtId="13" fontId="0" fillId="2" borderId="19" xfId="0" applyNumberFormat="1" applyFill="1" applyBorder="1" applyAlignment="1" applyProtection="1">
      <alignment/>
      <protection locked="0"/>
    </xf>
    <xf numFmtId="13" fontId="0" fillId="4" borderId="12" xfId="0" applyNumberFormat="1" applyFill="1" applyBorder="1" applyAlignment="1" applyProtection="1">
      <alignment/>
      <protection locked="0"/>
    </xf>
    <xf numFmtId="13" fontId="0" fillId="4" borderId="0" xfId="0" applyNumberFormat="1" applyFill="1" applyBorder="1" applyAlignment="1" applyProtection="1">
      <alignment/>
      <protection locked="0"/>
    </xf>
    <xf numFmtId="13" fontId="0" fillId="0" borderId="11" xfId="0" applyNumberFormat="1" applyBorder="1" applyAlignment="1" applyProtection="1">
      <alignment/>
      <protection locked="0"/>
    </xf>
    <xf numFmtId="13" fontId="0" fillId="4" borderId="5" xfId="0" applyNumberFormat="1" applyFill="1" applyBorder="1" applyAlignment="1" applyProtection="1">
      <alignment/>
      <protection locked="0"/>
    </xf>
    <xf numFmtId="13" fontId="0" fillId="3" borderId="16" xfId="0" applyNumberFormat="1" applyFill="1" applyBorder="1" applyAlignment="1" applyProtection="1">
      <alignment/>
      <protection locked="0"/>
    </xf>
    <xf numFmtId="13" fontId="0" fillId="3" borderId="28" xfId="0" applyNumberFormat="1" applyFill="1" applyBorder="1" applyAlignment="1" applyProtection="1">
      <alignment/>
      <protection locked="0"/>
    </xf>
    <xf numFmtId="13" fontId="0" fillId="0" borderId="0" xfId="0" applyNumberFormat="1" applyAlignment="1" applyProtection="1">
      <alignment/>
      <protection locked="0"/>
    </xf>
    <xf numFmtId="13" fontId="0" fillId="6" borderId="29" xfId="0" applyNumberFormat="1" applyFill="1" applyBorder="1" applyAlignment="1" applyProtection="1">
      <alignment/>
      <protection locked="0"/>
    </xf>
    <xf numFmtId="0" fontId="4" fillId="0" borderId="0" xfId="0" applyFont="1" applyBorder="1" applyAlignment="1" applyProtection="1">
      <alignment/>
      <protection locked="0"/>
    </xf>
    <xf numFmtId="0" fontId="3" fillId="0" borderId="0" xfId="0" applyFont="1" applyBorder="1" applyAlignment="1" applyProtection="1">
      <alignment horizontal="left"/>
      <protection locked="0"/>
    </xf>
    <xf numFmtId="0" fontId="0" fillId="0" borderId="0" xfId="0" applyFill="1" applyAlignment="1" applyProtection="1">
      <alignment/>
      <protection locked="0"/>
    </xf>
    <xf numFmtId="0" fontId="7" fillId="0" borderId="6" xfId="0" applyFont="1" applyBorder="1" applyAlignment="1" applyProtection="1">
      <alignment/>
      <protection locked="0"/>
    </xf>
    <xf numFmtId="0" fontId="0" fillId="2" borderId="4" xfId="0" applyFill="1" applyBorder="1" applyAlignment="1" applyProtection="1">
      <alignment/>
      <protection locked="0"/>
    </xf>
    <xf numFmtId="0" fontId="0" fillId="3" borderId="7" xfId="0" applyFill="1" applyBorder="1" applyAlignment="1" applyProtection="1">
      <alignment/>
      <protection locked="0"/>
    </xf>
    <xf numFmtId="0" fontId="7" fillId="0" borderId="12" xfId="0" applyFont="1" applyBorder="1" applyAlignment="1" applyProtection="1">
      <alignment/>
      <protection locked="0"/>
    </xf>
    <xf numFmtId="0" fontId="0" fillId="4" borderId="6" xfId="0" applyFill="1" applyBorder="1" applyAlignment="1" applyProtection="1">
      <alignment/>
      <protection locked="0"/>
    </xf>
    <xf numFmtId="0" fontId="7" fillId="0" borderId="9" xfId="0" applyFont="1" applyBorder="1" applyAlignment="1" applyProtection="1">
      <alignment/>
      <protection locked="0"/>
    </xf>
    <xf numFmtId="0" fontId="21" fillId="0" borderId="0" xfId="0" applyFont="1" applyFill="1" applyAlignment="1" applyProtection="1">
      <alignment/>
      <protection locked="0"/>
    </xf>
    <xf numFmtId="0" fontId="0" fillId="6" borderId="7" xfId="0" applyFill="1" applyBorder="1" applyAlignment="1" applyProtection="1">
      <alignment/>
      <protection locked="0"/>
    </xf>
    <xf numFmtId="0" fontId="0" fillId="5" borderId="6" xfId="0" applyNumberFormat="1" applyFill="1" applyBorder="1" applyAlignment="1" applyProtection="1">
      <alignment/>
      <protection locked="0"/>
    </xf>
    <xf numFmtId="0" fontId="0" fillId="5" borderId="17" xfId="0" applyNumberFormat="1" applyFill="1" applyBorder="1" applyAlignment="1" applyProtection="1">
      <alignment/>
      <protection locked="0"/>
    </xf>
    <xf numFmtId="0" fontId="0" fillId="0" borderId="6" xfId="0" applyNumberFormat="1" applyBorder="1" applyAlignment="1" applyProtection="1">
      <alignment/>
      <protection locked="0"/>
    </xf>
    <xf numFmtId="0" fontId="0" fillId="2" borderId="18" xfId="0" applyNumberFormat="1" applyFill="1" applyBorder="1" applyAlignment="1" applyProtection="1">
      <alignment/>
      <protection locked="0"/>
    </xf>
    <xf numFmtId="0" fontId="0" fillId="2" borderId="19" xfId="0" applyNumberFormat="1" applyFill="1" applyBorder="1" applyAlignment="1" applyProtection="1">
      <alignment/>
      <protection locked="0"/>
    </xf>
    <xf numFmtId="0" fontId="0" fillId="0" borderId="12" xfId="0" applyNumberFormat="1" applyBorder="1" applyAlignment="1" applyProtection="1">
      <alignment/>
      <protection locked="0"/>
    </xf>
    <xf numFmtId="0" fontId="0" fillId="4" borderId="12" xfId="0" applyNumberFormat="1" applyFill="1" applyBorder="1" applyAlignment="1" applyProtection="1">
      <alignment/>
      <protection locked="0"/>
    </xf>
    <xf numFmtId="0" fontId="0" fillId="4" borderId="0" xfId="0" applyNumberFormat="1" applyFill="1" applyBorder="1" applyAlignment="1" applyProtection="1">
      <alignment/>
      <protection locked="0"/>
    </xf>
    <xf numFmtId="0" fontId="0" fillId="0" borderId="11" xfId="0" applyNumberFormat="1" applyBorder="1" applyAlignment="1" applyProtection="1">
      <alignment/>
      <protection locked="0"/>
    </xf>
    <xf numFmtId="0" fontId="0" fillId="4" borderId="5" xfId="0" applyNumberFormat="1" applyFill="1" applyBorder="1" applyAlignment="1" applyProtection="1">
      <alignment/>
      <protection locked="0"/>
    </xf>
    <xf numFmtId="0" fontId="0" fillId="4" borderId="11" xfId="0" applyNumberFormat="1" applyFill="1" applyBorder="1" applyAlignment="1" applyProtection="1">
      <alignment/>
      <protection locked="0"/>
    </xf>
    <xf numFmtId="0" fontId="0" fillId="3" borderId="16" xfId="0" applyNumberFormat="1" applyFill="1" applyBorder="1" applyAlignment="1" applyProtection="1">
      <alignment/>
      <protection locked="0"/>
    </xf>
    <xf numFmtId="0" fontId="0" fillId="3" borderId="28" xfId="0" applyNumberFormat="1" applyFill="1" applyBorder="1" applyAlignment="1" applyProtection="1">
      <alignment/>
      <protection locked="0"/>
    </xf>
    <xf numFmtId="0" fontId="0" fillId="0" borderId="0" xfId="0" applyNumberFormat="1" applyAlignment="1" applyProtection="1">
      <alignment/>
      <protection locked="0"/>
    </xf>
    <xf numFmtId="0" fontId="0" fillId="6" borderId="29" xfId="0" applyNumberFormat="1" applyFill="1" applyBorder="1" applyAlignment="1" applyProtection="1">
      <alignment/>
      <protection locked="0"/>
    </xf>
    <xf numFmtId="13" fontId="0" fillId="2" borderId="4" xfId="0" applyNumberFormat="1" applyFill="1" applyBorder="1" applyAlignment="1" applyProtection="1">
      <alignment/>
      <protection locked="0"/>
    </xf>
    <xf numFmtId="13" fontId="0" fillId="3" borderId="7" xfId="0" applyNumberFormat="1" applyFill="1" applyBorder="1" applyAlignment="1" applyProtection="1">
      <alignment/>
      <protection locked="0"/>
    </xf>
    <xf numFmtId="13" fontId="0" fillId="4" borderId="6" xfId="0" applyNumberFormat="1" applyFill="1" applyBorder="1" applyAlignment="1" applyProtection="1">
      <alignment/>
      <protection locked="0"/>
    </xf>
    <xf numFmtId="13" fontId="0" fillId="6" borderId="7" xfId="0" applyNumberFormat="1" applyFill="1" applyBorder="1" applyAlignment="1" applyProtection="1">
      <alignment/>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14" xfId="0" applyBorder="1" applyAlignment="1" applyProtection="1">
      <alignment horizontal="center"/>
      <protection locked="0"/>
    </xf>
    <xf numFmtId="0" fontId="0" fillId="5" borderId="9" xfId="0" applyFill="1" applyBorder="1" applyAlignment="1" applyProtection="1">
      <alignment/>
      <protection locked="0"/>
    </xf>
    <xf numFmtId="0" fontId="0" fillId="0" borderId="0" xfId="0" applyFill="1" applyBorder="1" applyAlignment="1" applyProtection="1">
      <alignment/>
      <protection locked="0"/>
    </xf>
    <xf numFmtId="0" fontId="0" fillId="2" borderId="1" xfId="0" applyFill="1" applyBorder="1" applyAlignment="1" applyProtection="1">
      <alignment/>
      <protection locked="0"/>
    </xf>
    <xf numFmtId="0" fontId="0" fillId="4" borderId="7" xfId="0" applyFill="1" applyBorder="1" applyAlignment="1" applyProtection="1">
      <alignment/>
      <protection locked="0"/>
    </xf>
    <xf numFmtId="0" fontId="0" fillId="6" borderId="4" xfId="0" applyFill="1" applyBorder="1" applyAlignment="1" applyProtection="1">
      <alignment/>
      <protection locked="0"/>
    </xf>
    <xf numFmtId="0" fontId="6" fillId="0" borderId="9" xfId="0" applyFont="1" applyBorder="1" applyAlignment="1" applyProtection="1">
      <alignment/>
      <protection locked="0"/>
    </xf>
    <xf numFmtId="0" fontId="1" fillId="6" borderId="7" xfId="0" applyFont="1" applyFill="1" applyBorder="1" applyAlignment="1" applyProtection="1">
      <alignment/>
      <protection locked="0"/>
    </xf>
    <xf numFmtId="0" fontId="4" fillId="0" borderId="0" xfId="0" applyFont="1" applyFill="1" applyBorder="1" applyAlignment="1" applyProtection="1">
      <alignment/>
      <protection locked="0"/>
    </xf>
    <xf numFmtId="0" fontId="0" fillId="2" borderId="7" xfId="0" applyFill="1" applyBorder="1" applyAlignment="1" applyProtection="1">
      <alignment/>
      <protection locked="0"/>
    </xf>
    <xf numFmtId="0" fontId="0" fillId="3" borderId="1" xfId="0" applyFill="1" applyBorder="1" applyAlignment="1" applyProtection="1">
      <alignment/>
      <protection locked="0"/>
    </xf>
    <xf numFmtId="0" fontId="0" fillId="0" borderId="3" xfId="0" applyBorder="1" applyAlignment="1" applyProtection="1">
      <alignment/>
      <protection locked="0"/>
    </xf>
    <xf numFmtId="0" fontId="0" fillId="0" borderId="9" xfId="0" applyBorder="1" applyAlignment="1" applyProtection="1">
      <alignment/>
      <protection locked="0"/>
    </xf>
    <xf numFmtId="0" fontId="0" fillId="0" borderId="24" xfId="0" applyBorder="1" applyAlignment="1" applyProtection="1">
      <alignment/>
      <protection locked="0"/>
    </xf>
    <xf numFmtId="0" fontId="0" fillId="4" borderId="1" xfId="0" applyFill="1" applyBorder="1" applyAlignment="1" applyProtection="1">
      <alignment/>
      <protection locked="0"/>
    </xf>
    <xf numFmtId="0" fontId="0" fillId="6" borderId="1" xfId="0" applyFill="1" applyBorder="1" applyAlignment="1" applyProtection="1">
      <alignment/>
      <protection locked="0"/>
    </xf>
    <xf numFmtId="0" fontId="1" fillId="0" borderId="6" xfId="0" applyFont="1" applyBorder="1" applyAlignment="1" applyProtection="1">
      <alignment/>
      <protection locked="0"/>
    </xf>
    <xf numFmtId="0" fontId="3" fillId="0" borderId="6" xfId="0" applyFont="1" applyBorder="1" applyAlignment="1" applyProtection="1">
      <alignment/>
      <protection locked="0"/>
    </xf>
    <xf numFmtId="0" fontId="0" fillId="10" borderId="6" xfId="0" applyFont="1" applyFill="1" applyBorder="1" applyAlignment="1" applyProtection="1">
      <alignment/>
      <protection locked="0"/>
    </xf>
    <xf numFmtId="0" fontId="1" fillId="0" borderId="7" xfId="0" applyFont="1" applyBorder="1" applyAlignment="1" applyProtection="1">
      <alignment horizontal="center"/>
      <protection locked="0"/>
    </xf>
    <xf numFmtId="0" fontId="8" fillId="0" borderId="0" xfId="0" applyFont="1" applyAlignment="1" applyProtection="1">
      <alignment/>
      <protection locked="0"/>
    </xf>
    <xf numFmtId="0" fontId="6" fillId="0" borderId="0" xfId="0" applyFont="1" applyFill="1" applyBorder="1" applyAlignment="1" applyProtection="1">
      <alignment/>
      <protection locked="0"/>
    </xf>
    <xf numFmtId="0" fontId="6" fillId="0" borderId="20" xfId="0" applyFont="1" applyFill="1" applyBorder="1" applyAlignment="1" applyProtection="1">
      <alignment/>
      <protection locked="0"/>
    </xf>
    <xf numFmtId="0" fontId="6" fillId="0" borderId="13" xfId="0" applyFont="1" applyFill="1" applyBorder="1" applyAlignment="1" applyProtection="1">
      <alignment/>
      <protection locked="0"/>
    </xf>
    <xf numFmtId="0" fontId="0" fillId="0" borderId="25" xfId="0" applyBorder="1" applyAlignment="1" applyProtection="1">
      <alignment/>
      <protection locked="0"/>
    </xf>
    <xf numFmtId="13" fontId="0" fillId="2" borderId="7" xfId="0" applyNumberFormat="1" applyFill="1" applyBorder="1" applyAlignment="1" applyProtection="1">
      <alignment/>
      <protection locked="0"/>
    </xf>
    <xf numFmtId="13" fontId="0" fillId="3" borderId="1" xfId="0" applyNumberFormat="1" applyFill="1" applyBorder="1" applyAlignment="1" applyProtection="1">
      <alignment/>
      <protection locked="0"/>
    </xf>
    <xf numFmtId="13" fontId="0" fillId="0" borderId="3" xfId="0" applyNumberFormat="1" applyBorder="1" applyAlignment="1" applyProtection="1">
      <alignment/>
      <protection locked="0"/>
    </xf>
    <xf numFmtId="13" fontId="0" fillId="5" borderId="9" xfId="0" applyNumberFormat="1" applyFill="1" applyBorder="1" applyAlignment="1" applyProtection="1">
      <alignment/>
      <protection locked="0"/>
    </xf>
    <xf numFmtId="13" fontId="0" fillId="0" borderId="0" xfId="0" applyNumberFormat="1" applyFill="1" applyBorder="1" applyAlignment="1" applyProtection="1">
      <alignment/>
      <protection locked="0"/>
    </xf>
    <xf numFmtId="13" fontId="0" fillId="2" borderId="12" xfId="0" applyNumberFormat="1" applyFill="1" applyBorder="1" applyAlignment="1" applyProtection="1">
      <alignment/>
      <protection locked="0"/>
    </xf>
    <xf numFmtId="13" fontId="0" fillId="0" borderId="23" xfId="0" applyNumberFormat="1" applyBorder="1" applyAlignment="1" applyProtection="1">
      <alignment/>
      <protection locked="0"/>
    </xf>
    <xf numFmtId="13" fontId="0" fillId="4" borderId="7" xfId="0" applyNumberFormat="1" applyFill="1" applyBorder="1" applyAlignment="1" applyProtection="1">
      <alignment/>
      <protection locked="0"/>
    </xf>
    <xf numFmtId="13" fontId="0" fillId="6" borderId="1" xfId="0" applyNumberFormat="1" applyFill="1" applyBorder="1" applyAlignment="1" applyProtection="1">
      <alignment/>
      <protection locked="0"/>
    </xf>
    <xf numFmtId="13" fontId="0" fillId="0" borderId="21" xfId="0" applyNumberFormat="1" applyBorder="1" applyAlignment="1" applyProtection="1">
      <alignment/>
      <protection locked="0"/>
    </xf>
    <xf numFmtId="13" fontId="1" fillId="0" borderId="6" xfId="0" applyNumberFormat="1" applyFont="1" applyBorder="1" applyAlignment="1" applyProtection="1">
      <alignment/>
      <protection locked="0"/>
    </xf>
    <xf numFmtId="0" fontId="3" fillId="0" borderId="0" xfId="0" applyFont="1" applyFill="1" applyAlignment="1" applyProtection="1">
      <alignment/>
      <protection locked="0"/>
    </xf>
    <xf numFmtId="0" fontId="0" fillId="0" borderId="14" xfId="0" applyBorder="1" applyAlignment="1" applyProtection="1">
      <alignment/>
      <protection locked="0"/>
    </xf>
    <xf numFmtId="0" fontId="0" fillId="5" borderId="14" xfId="0" applyFill="1" applyBorder="1" applyAlignment="1" applyProtection="1">
      <alignment/>
      <protection locked="0"/>
    </xf>
    <xf numFmtId="0" fontId="0" fillId="2" borderId="25" xfId="0" applyFill="1" applyBorder="1" applyAlignment="1" applyProtection="1">
      <alignment/>
      <protection locked="0"/>
    </xf>
    <xf numFmtId="0" fontId="1" fillId="5" borderId="9" xfId="0" applyFont="1" applyFill="1" applyBorder="1" applyAlignment="1" applyProtection="1">
      <alignment/>
      <protection locked="0"/>
    </xf>
    <xf numFmtId="0" fontId="7" fillId="0" borderId="20" xfId="0" applyFont="1" applyBorder="1" applyAlignment="1" applyProtection="1">
      <alignment/>
      <protection locked="0"/>
    </xf>
    <xf numFmtId="0" fontId="7" fillId="0" borderId="21" xfId="0" applyFont="1" applyBorder="1" applyAlignment="1" applyProtection="1">
      <alignment/>
      <protection locked="0"/>
    </xf>
    <xf numFmtId="0" fontId="7" fillId="0" borderId="13" xfId="0" applyFont="1" applyBorder="1" applyAlignment="1" applyProtection="1">
      <alignment/>
      <protection locked="0"/>
    </xf>
    <xf numFmtId="0" fontId="4" fillId="0" borderId="7" xfId="0" applyFont="1" applyBorder="1" applyAlignment="1" applyProtection="1">
      <alignment/>
      <protection locked="0"/>
    </xf>
    <xf numFmtId="13" fontId="0" fillId="11" borderId="7" xfId="0" applyNumberFormat="1" applyFill="1" applyBorder="1" applyAlignment="1" applyProtection="1">
      <alignment/>
      <protection locked="0"/>
    </xf>
    <xf numFmtId="13" fontId="0" fillId="0" borderId="24" xfId="0" applyNumberFormat="1" applyFill="1" applyBorder="1" applyAlignment="1" applyProtection="1">
      <alignment/>
      <protection locked="0"/>
    </xf>
    <xf numFmtId="13" fontId="0" fillId="0" borderId="9" xfId="0" applyNumberFormat="1" applyFill="1" applyBorder="1" applyAlignment="1" applyProtection="1">
      <alignment/>
      <protection locked="0"/>
    </xf>
    <xf numFmtId="13" fontId="0" fillId="11" borderId="23" xfId="0" applyNumberFormat="1" applyFill="1" applyBorder="1" applyAlignment="1" applyProtection="1">
      <alignment/>
      <protection locked="0"/>
    </xf>
    <xf numFmtId="2" fontId="0" fillId="0" borderId="0" xfId="0" applyNumberFormat="1" applyAlignment="1" applyProtection="1">
      <alignment/>
      <protection locked="0"/>
    </xf>
    <xf numFmtId="12" fontId="0" fillId="2" borderId="25" xfId="0" applyNumberFormat="1" applyFill="1" applyBorder="1" applyAlignment="1" applyProtection="1">
      <alignment/>
      <protection locked="0"/>
    </xf>
    <xf numFmtId="3" fontId="0" fillId="2" borderId="13" xfId="0" applyNumberFormat="1" applyFill="1" applyBorder="1" applyAlignment="1" applyProtection="1">
      <alignment/>
      <protection locked="0"/>
    </xf>
    <xf numFmtId="3" fontId="0" fillId="3" borderId="9" xfId="0" applyNumberFormat="1" applyFill="1" applyBorder="1" applyAlignment="1" applyProtection="1">
      <alignment/>
      <protection locked="0"/>
    </xf>
    <xf numFmtId="3" fontId="0" fillId="0" borderId="0" xfId="0" applyNumberFormat="1" applyBorder="1" applyAlignment="1" applyProtection="1">
      <alignment/>
      <protection locked="0"/>
    </xf>
    <xf numFmtId="3" fontId="0" fillId="4" borderId="7" xfId="0" applyNumberFormat="1" applyFill="1" applyBorder="1" applyAlignment="1" applyProtection="1">
      <alignment/>
      <protection locked="0"/>
    </xf>
    <xf numFmtId="3" fontId="0" fillId="0" borderId="7" xfId="0" applyNumberFormat="1" applyBorder="1" applyAlignment="1" applyProtection="1">
      <alignment/>
      <protection locked="0"/>
    </xf>
    <xf numFmtId="3" fontId="0" fillId="6" borderId="7" xfId="0" applyNumberFormat="1" applyFill="1" applyBorder="1" applyAlignment="1" applyProtection="1">
      <alignment/>
      <protection locked="0"/>
    </xf>
    <xf numFmtId="3" fontId="0" fillId="0" borderId="22" xfId="0" applyNumberFormat="1" applyBorder="1" applyAlignment="1" applyProtection="1">
      <alignment/>
      <protection locked="0"/>
    </xf>
    <xf numFmtId="12" fontId="0" fillId="0" borderId="0" xfId="0" applyNumberFormat="1" applyFill="1" applyBorder="1" applyAlignment="1" applyProtection="1">
      <alignment/>
      <protection locked="0"/>
    </xf>
    <xf numFmtId="0" fontId="0" fillId="0" borderId="24" xfId="0" applyFill="1" applyBorder="1" applyAlignment="1" applyProtection="1">
      <alignment/>
      <protection locked="0"/>
    </xf>
    <xf numFmtId="12" fontId="0" fillId="2" borderId="14" xfId="0" applyNumberFormat="1" applyFill="1" applyBorder="1" applyAlignment="1" applyProtection="1">
      <alignment/>
      <protection locked="0"/>
    </xf>
    <xf numFmtId="12" fontId="0" fillId="4" borderId="9" xfId="0" applyNumberFormat="1" applyFill="1" applyBorder="1" applyAlignment="1" applyProtection="1">
      <alignment/>
      <protection locked="0"/>
    </xf>
    <xf numFmtId="12" fontId="0" fillId="0" borderId="23" xfId="0" applyNumberFormat="1" applyFill="1" applyBorder="1" applyAlignment="1" applyProtection="1">
      <alignment/>
      <protection locked="0"/>
    </xf>
    <xf numFmtId="12" fontId="0" fillId="0" borderId="8" xfId="0" applyNumberFormat="1" applyBorder="1" applyAlignment="1" applyProtection="1">
      <alignment/>
      <protection locked="0"/>
    </xf>
    <xf numFmtId="12" fontId="0" fillId="4" borderId="8" xfId="0" applyNumberFormat="1" applyFill="1" applyBorder="1" applyAlignment="1" applyProtection="1">
      <alignment/>
      <protection locked="0"/>
    </xf>
    <xf numFmtId="12" fontId="0" fillId="4" borderId="26" xfId="0" applyNumberFormat="1" applyFill="1" applyBorder="1" applyAlignment="1" applyProtection="1">
      <alignment/>
      <protection locked="0"/>
    </xf>
    <xf numFmtId="12" fontId="0" fillId="6" borderId="9" xfId="0" applyNumberFormat="1" applyFill="1" applyBorder="1" applyAlignment="1" applyProtection="1">
      <alignment/>
      <protection locked="0"/>
    </xf>
    <xf numFmtId="12" fontId="0" fillId="6" borderId="25" xfId="0" applyNumberFormat="1" applyFill="1" applyBorder="1" applyAlignment="1" applyProtection="1">
      <alignment/>
      <protection locked="0"/>
    </xf>
    <xf numFmtId="12" fontId="0" fillId="0" borderId="4" xfId="0" applyNumberFormat="1" applyBorder="1" applyAlignment="1" applyProtection="1">
      <alignment/>
      <protection locked="0"/>
    </xf>
    <xf numFmtId="12" fontId="0" fillId="3" borderId="7" xfId="0" applyNumberFormat="1" applyFill="1" applyBorder="1" applyAlignment="1" applyProtection="1">
      <alignment/>
      <protection locked="0"/>
    </xf>
    <xf numFmtId="12" fontId="0" fillId="3" borderId="4" xfId="0" applyNumberFormat="1" applyFill="1" applyBorder="1" applyAlignment="1" applyProtection="1">
      <alignment/>
      <protection locked="0"/>
    </xf>
    <xf numFmtId="12" fontId="0" fillId="2" borderId="7" xfId="0" applyNumberFormat="1" applyFill="1" applyBorder="1" applyAlignment="1" applyProtection="1">
      <alignment/>
      <protection locked="0"/>
    </xf>
    <xf numFmtId="12" fontId="0" fillId="4" borderId="6" xfId="0" applyNumberFormat="1" applyFill="1" applyBorder="1" applyAlignment="1" applyProtection="1">
      <alignment/>
      <protection locked="0"/>
    </xf>
    <xf numFmtId="12" fontId="0" fillId="5" borderId="7" xfId="0" applyNumberFormat="1" applyFill="1" applyBorder="1" applyAlignment="1" applyProtection="1">
      <alignment/>
      <protection locked="0"/>
    </xf>
    <xf numFmtId="12" fontId="1" fillId="0" borderId="7" xfId="0" applyNumberFormat="1" applyFont="1" applyBorder="1" applyAlignment="1" applyProtection="1">
      <alignment/>
      <protection locked="0"/>
    </xf>
    <xf numFmtId="0" fontId="1" fillId="0" borderId="0" xfId="0" applyFont="1" applyFill="1" applyBorder="1" applyAlignment="1" applyProtection="1">
      <alignment/>
      <protection locked="0"/>
    </xf>
    <xf numFmtId="0" fontId="0" fillId="2" borderId="8" xfId="0" applyFill="1" applyBorder="1" applyAlignment="1" applyProtection="1">
      <alignment/>
      <protection locked="0"/>
    </xf>
    <xf numFmtId="12" fontId="0" fillId="2" borderId="8" xfId="0" applyNumberFormat="1" applyFill="1" applyBorder="1" applyAlignment="1" applyProtection="1">
      <alignment/>
      <protection locked="0"/>
    </xf>
    <xf numFmtId="0" fontId="0" fillId="4" borderId="9" xfId="0" applyFill="1" applyBorder="1" applyAlignment="1" applyProtection="1">
      <alignment/>
      <protection locked="0"/>
    </xf>
    <xf numFmtId="0" fontId="0" fillId="0" borderId="8" xfId="0" applyBorder="1" applyAlignment="1" applyProtection="1">
      <alignment/>
      <protection locked="0"/>
    </xf>
    <xf numFmtId="12" fontId="0" fillId="0" borderId="14" xfId="0" applyNumberFormat="1" applyBorder="1" applyAlignment="1" applyProtection="1">
      <alignment/>
      <protection locked="0"/>
    </xf>
    <xf numFmtId="12" fontId="0" fillId="3" borderId="9" xfId="0" applyNumberFormat="1" applyFill="1" applyBorder="1" applyAlignment="1" applyProtection="1">
      <alignment/>
      <protection locked="0"/>
    </xf>
    <xf numFmtId="0" fontId="7" fillId="0" borderId="1" xfId="0" applyFont="1" applyFill="1" applyBorder="1" applyAlignment="1" applyProtection="1">
      <alignment/>
      <protection locked="0"/>
    </xf>
    <xf numFmtId="0" fontId="6" fillId="0" borderId="0" xfId="0" applyFont="1" applyAlignment="1" applyProtection="1">
      <alignment/>
      <protection locked="0"/>
    </xf>
    <xf numFmtId="0" fontId="6" fillId="0" borderId="0" xfId="0" applyFont="1" applyFill="1" applyAlignment="1" applyProtection="1">
      <alignment/>
      <protection locked="0"/>
    </xf>
    <xf numFmtId="0" fontId="0" fillId="0" borderId="0" xfId="0" applyFill="1" applyAlignment="1" applyProtection="1">
      <alignment horizontal="center"/>
      <protection locked="0"/>
    </xf>
    <xf numFmtId="12" fontId="0" fillId="2" borderId="1" xfId="0" applyNumberFormat="1" applyFill="1" applyBorder="1" applyAlignment="1" applyProtection="1">
      <alignment/>
      <protection locked="0"/>
    </xf>
    <xf numFmtId="12" fontId="0" fillId="0" borderId="0" xfId="0" applyNumberFormat="1" applyBorder="1" applyAlignment="1" applyProtection="1">
      <alignment/>
      <protection locked="0"/>
    </xf>
    <xf numFmtId="12" fontId="0" fillId="0" borderId="7" xfId="0" applyNumberFormat="1" applyBorder="1" applyAlignment="1" applyProtection="1">
      <alignment/>
      <protection locked="0"/>
    </xf>
    <xf numFmtId="12" fontId="0" fillId="4" borderId="7" xfId="0" applyNumberFormat="1" applyFill="1" applyBorder="1" applyAlignment="1" applyProtection="1">
      <alignment/>
      <protection locked="0"/>
    </xf>
    <xf numFmtId="12" fontId="0" fillId="0" borderId="22" xfId="0" applyNumberFormat="1" applyBorder="1" applyAlignment="1" applyProtection="1">
      <alignment/>
      <protection locked="0"/>
    </xf>
    <xf numFmtId="0" fontId="7" fillId="0" borderId="0" xfId="0" applyFont="1" applyFill="1" applyBorder="1" applyAlignment="1" applyProtection="1">
      <alignment/>
      <protection locked="0"/>
    </xf>
    <xf numFmtId="0" fontId="6" fillId="0" borderId="14" xfId="0" applyFont="1" applyBorder="1" applyAlignment="1" applyProtection="1">
      <alignment/>
      <protection locked="0"/>
    </xf>
    <xf numFmtId="0" fontId="0" fillId="0" borderId="27" xfId="0" applyBorder="1" applyAlignment="1" applyProtection="1">
      <alignment horizontal="center"/>
      <protection locked="0"/>
    </xf>
    <xf numFmtId="1" fontId="0" fillId="2" borderId="25" xfId="0" applyNumberFormat="1" applyFill="1" applyBorder="1" applyAlignment="1" applyProtection="1">
      <alignment/>
      <protection locked="0"/>
    </xf>
    <xf numFmtId="1" fontId="0" fillId="2" borderId="13" xfId="0" applyNumberFormat="1" applyFill="1" applyBorder="1" applyAlignment="1" applyProtection="1">
      <alignment/>
      <protection locked="0"/>
    </xf>
    <xf numFmtId="3" fontId="0" fillId="4" borderId="8" xfId="0" applyNumberFormat="1" applyFill="1" applyBorder="1" applyAlignment="1" applyProtection="1">
      <alignment/>
      <protection locked="0"/>
    </xf>
    <xf numFmtId="3" fontId="0" fillId="0" borderId="9" xfId="0" applyNumberFormat="1" applyBorder="1" applyAlignment="1" applyProtection="1">
      <alignment/>
      <protection locked="0"/>
    </xf>
    <xf numFmtId="3" fontId="0" fillId="6" borderId="13" xfId="0" applyNumberFormat="1" applyFill="1" applyBorder="1" applyAlignment="1" applyProtection="1">
      <alignment/>
      <protection locked="0"/>
    </xf>
    <xf numFmtId="3" fontId="0" fillId="6" borderId="9" xfId="0" applyNumberFormat="1" applyFill="1" applyBorder="1" applyAlignment="1" applyProtection="1">
      <alignment/>
      <protection locked="0"/>
    </xf>
    <xf numFmtId="1" fontId="0" fillId="4" borderId="6" xfId="0" applyNumberFormat="1" applyFill="1" applyBorder="1" applyAlignment="1" applyProtection="1">
      <alignment/>
      <protection locked="0"/>
    </xf>
    <xf numFmtId="1" fontId="0" fillId="6" borderId="7" xfId="0" applyNumberFormat="1" applyFill="1" applyBorder="1" applyAlignment="1" applyProtection="1">
      <alignment/>
      <protection locked="0"/>
    </xf>
    <xf numFmtId="1" fontId="0" fillId="4" borderId="9" xfId="0" applyNumberFormat="1" applyFill="1" applyBorder="1" applyAlignment="1" applyProtection="1">
      <alignment/>
      <protection locked="0"/>
    </xf>
    <xf numFmtId="0" fontId="1" fillId="7" borderId="7" xfId="0" applyFont="1" applyFill="1" applyBorder="1" applyAlignment="1" applyProtection="1">
      <alignment horizontal="center"/>
      <protection/>
    </xf>
    <xf numFmtId="0" fontId="0" fillId="0" borderId="7" xfId="0" applyBorder="1" applyAlignment="1" applyProtection="1">
      <alignment horizontal="center"/>
      <protection/>
    </xf>
    <xf numFmtId="0" fontId="0" fillId="0" borderId="7" xfId="0" applyBorder="1" applyAlignment="1" applyProtection="1">
      <alignment horizontal="right"/>
      <protection/>
    </xf>
    <xf numFmtId="0" fontId="5" fillId="0" borderId="7" xfId="0" applyFont="1" applyBorder="1" applyAlignment="1" applyProtection="1">
      <alignment horizontal="center"/>
      <protection/>
    </xf>
    <xf numFmtId="0" fontId="0" fillId="0" borderId="14" xfId="0" applyBorder="1" applyAlignment="1" applyProtection="1">
      <alignment horizontal="center"/>
      <protection/>
    </xf>
    <xf numFmtId="0" fontId="0" fillId="0" borderId="2" xfId="0" applyBorder="1" applyAlignment="1" applyProtection="1">
      <alignment/>
      <protection/>
    </xf>
    <xf numFmtId="0" fontId="0" fillId="0" borderId="4" xfId="0" applyBorder="1" applyAlignment="1" applyProtection="1">
      <alignment horizontal="center"/>
      <protection/>
    </xf>
    <xf numFmtId="0" fontId="0" fillId="0" borderId="0" xfId="0" applyAlignment="1" applyProtection="1">
      <alignment/>
      <protection/>
    </xf>
    <xf numFmtId="0" fontId="0" fillId="12" borderId="7" xfId="0" applyFill="1" applyBorder="1" applyAlignment="1" applyProtection="1">
      <alignment/>
      <protection hidden="1"/>
    </xf>
    <xf numFmtId="0" fontId="0" fillId="0" borderId="14" xfId="0" applyBorder="1" applyAlignment="1" applyProtection="1">
      <alignment/>
      <protection/>
    </xf>
    <xf numFmtId="0" fontId="8" fillId="0" borderId="7" xfId="0" applyFont="1" applyBorder="1" applyAlignment="1" applyProtection="1">
      <alignment horizontal="center"/>
      <protection/>
    </xf>
    <xf numFmtId="0" fontId="4" fillId="0" borderId="0" xfId="0" applyFont="1" applyFill="1" applyBorder="1" applyAlignment="1">
      <alignment horizontal="left"/>
    </xf>
    <xf numFmtId="0" fontId="3" fillId="0" borderId="0" xfId="0" applyFont="1" applyAlignment="1">
      <alignment horizontal="left"/>
    </xf>
    <xf numFmtId="170" fontId="1" fillId="2" borderId="25" xfId="0" applyNumberFormat="1" applyFont="1" applyFill="1" applyBorder="1" applyAlignment="1" applyProtection="1">
      <alignment/>
      <protection hidden="1"/>
    </xf>
    <xf numFmtId="170" fontId="1" fillId="3" borderId="9" xfId="0" applyNumberFormat="1" applyFont="1" applyFill="1" applyBorder="1" applyAlignment="1" applyProtection="1">
      <alignment/>
      <protection hidden="1"/>
    </xf>
    <xf numFmtId="0" fontId="1" fillId="2" borderId="7" xfId="0" applyFont="1" applyFill="1" applyBorder="1" applyAlignment="1" applyProtection="1">
      <alignment/>
      <protection locked="0"/>
    </xf>
    <xf numFmtId="0" fontId="1" fillId="3" borderId="1" xfId="0" applyFont="1" applyFill="1" applyBorder="1" applyAlignment="1" applyProtection="1">
      <alignment/>
      <protection locked="0"/>
    </xf>
    <xf numFmtId="13" fontId="0" fillId="10" borderId="7" xfId="0" applyNumberFormat="1" applyFont="1" applyFill="1" applyBorder="1" applyAlignment="1" applyProtection="1">
      <alignment/>
      <protection locked="0"/>
    </xf>
    <xf numFmtId="171" fontId="1" fillId="10" borderId="14" xfId="0" applyNumberFormat="1" applyFont="1" applyFill="1" applyBorder="1" applyAlignment="1" applyProtection="1">
      <alignment/>
      <protection locked="0"/>
    </xf>
    <xf numFmtId="171" fontId="1" fillId="3" borderId="7" xfId="0" applyNumberFormat="1" applyFont="1" applyFill="1" applyBorder="1" applyAlignment="1" applyProtection="1">
      <alignment/>
      <protection locked="0"/>
    </xf>
    <xf numFmtId="171" fontId="1" fillId="2" borderId="7" xfId="0" applyNumberFormat="1" applyFont="1" applyFill="1" applyBorder="1" applyAlignment="1" applyProtection="1">
      <alignment/>
      <protection locked="0"/>
    </xf>
    <xf numFmtId="170" fontId="1" fillId="5" borderId="14"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_03" /><Relationship Id="rId2" Type="http://schemas.openxmlformats.org/officeDocument/2006/relationships/hyperlink" Target="#D_04" /><Relationship Id="rId3" Type="http://schemas.openxmlformats.org/officeDocument/2006/relationships/hyperlink" Target="#D_06" /><Relationship Id="rId4" Type="http://schemas.openxmlformats.org/officeDocument/2006/relationships/hyperlink" Target="#D_08" /><Relationship Id="rId5" Type="http://schemas.openxmlformats.org/officeDocument/2006/relationships/hyperlink" Target="#D_10" /><Relationship Id="rId6" Type="http://schemas.openxmlformats.org/officeDocument/2006/relationships/hyperlink" Target="#D_12" /><Relationship Id="rId7" Type="http://schemas.openxmlformats.org/officeDocument/2006/relationships/hyperlink" Target="#D_13" /><Relationship Id="rId8" Type="http://schemas.openxmlformats.org/officeDocument/2006/relationships/hyperlink" Target="#D_14" /><Relationship Id="rId9" Type="http://schemas.openxmlformats.org/officeDocument/2006/relationships/hyperlink" Target="#D_07" /><Relationship Id="rId10" Type="http://schemas.openxmlformats.org/officeDocument/2006/relationships/image" Target="../media/image27.emf" /><Relationship Id="rId11" Type="http://schemas.openxmlformats.org/officeDocument/2006/relationships/hyperlink" Target="#Ejercicios!A1" /><Relationship Id="rId12" Type="http://schemas.openxmlformats.org/officeDocument/2006/relationships/hyperlink" Target="#Ejercicios!A1" /><Relationship Id="rId13" Type="http://schemas.openxmlformats.org/officeDocument/2006/relationships/image" Target="../media/image28.emf" /><Relationship Id="rId14" Type="http://schemas.openxmlformats.org/officeDocument/2006/relationships/hyperlink" Target="#Respuestas!A1" /><Relationship Id="rId15" Type="http://schemas.openxmlformats.org/officeDocument/2006/relationships/hyperlink" Target="#Respuestas!A1" /><Relationship Id="rId16" Type="http://schemas.openxmlformats.org/officeDocument/2006/relationships/image" Target="../media/image29.emf" /><Relationship Id="rId17" Type="http://schemas.openxmlformats.org/officeDocument/2006/relationships/hyperlink" Target="#Comprobaci&#243;n!A1" /><Relationship Id="rId18" Type="http://schemas.openxmlformats.org/officeDocument/2006/relationships/hyperlink" Target="#Comprobaci&#243;n!A1" /><Relationship Id="rId19" Type="http://schemas.openxmlformats.org/officeDocument/2006/relationships/image" Target="../media/image30.emf" /><Relationship Id="rId20" Type="http://schemas.openxmlformats.org/officeDocument/2006/relationships/hyperlink" Target="#D_11" /><Relationship Id="rId21" Type="http://schemas.openxmlformats.org/officeDocument/2006/relationships/hyperlink" Target="#D_09" /><Relationship Id="rId22" Type="http://schemas.openxmlformats.org/officeDocument/2006/relationships/image" Target="../media/image43.jpeg" /><Relationship Id="rId23" Type="http://schemas.openxmlformats.org/officeDocument/2006/relationships/image" Target="../media/image44.jpeg" /><Relationship Id="rId24" Type="http://schemas.openxmlformats.org/officeDocument/2006/relationships/image" Target="../media/image45.jpeg" /><Relationship Id="rId25" Type="http://schemas.openxmlformats.org/officeDocument/2006/relationships/image" Target="../media/image46.jpeg" /><Relationship Id="rId26" Type="http://schemas.openxmlformats.org/officeDocument/2006/relationships/image" Target="../media/image47.jpeg" /><Relationship Id="rId27" Type="http://schemas.openxmlformats.org/officeDocument/2006/relationships/image" Target="../media/image48.jpeg" /><Relationship Id="rId28" Type="http://schemas.openxmlformats.org/officeDocument/2006/relationships/image" Target="../media/image49.jpeg" /><Relationship Id="rId29" Type="http://schemas.openxmlformats.org/officeDocument/2006/relationships/image" Target="../media/image50.jpeg" /><Relationship Id="rId30" Type="http://schemas.openxmlformats.org/officeDocument/2006/relationships/image" Target="../media/image51.jpeg" /><Relationship Id="rId31" Type="http://schemas.openxmlformats.org/officeDocument/2006/relationships/image" Target="../media/image52.jpeg" /><Relationship Id="rId32" Type="http://schemas.openxmlformats.org/officeDocument/2006/relationships/image" Target="../media/image53.jpeg" /><Relationship Id="rId33" Type="http://schemas.openxmlformats.org/officeDocument/2006/relationships/image" Target="../media/image54.jpeg" /><Relationship Id="rId34" Type="http://schemas.openxmlformats.org/officeDocument/2006/relationships/image" Target="../media/image55.jpeg" /><Relationship Id="rId35" Type="http://schemas.openxmlformats.org/officeDocument/2006/relationships/image" Target="../media/image5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7.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png" /><Relationship Id="rId10" Type="http://schemas.openxmlformats.org/officeDocument/2006/relationships/image" Target="../media/image11.emf" /><Relationship Id="rId11" Type="http://schemas.openxmlformats.org/officeDocument/2006/relationships/image" Target="../media/image10.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6.emf" /><Relationship Id="rId16" Type="http://schemas.openxmlformats.org/officeDocument/2006/relationships/image" Target="../media/image15.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20.emf" /><Relationship Id="rId20" Type="http://schemas.openxmlformats.org/officeDocument/2006/relationships/image" Target="../media/image19.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32.emf" /><Relationship Id="rId27" Type="http://schemas.openxmlformats.org/officeDocument/2006/relationships/image" Target="../media/image33.wmf" /><Relationship Id="rId28" Type="http://schemas.openxmlformats.org/officeDocument/2006/relationships/image" Target="../media/image34.wmf" /><Relationship Id="rId29" Type="http://schemas.openxmlformats.org/officeDocument/2006/relationships/image" Target="../media/image35.wmf" /><Relationship Id="rId30" Type="http://schemas.openxmlformats.org/officeDocument/2006/relationships/image" Target="../media/image36.wmf" /><Relationship Id="rId31" Type="http://schemas.openxmlformats.org/officeDocument/2006/relationships/image" Target="../media/image38.wmf" /><Relationship Id="rId32" Type="http://schemas.openxmlformats.org/officeDocument/2006/relationships/image" Target="../media/image37.emf" /><Relationship Id="rId33" Type="http://schemas.openxmlformats.org/officeDocument/2006/relationships/image" Target="../media/image39.emf" /><Relationship Id="rId34" Type="http://schemas.openxmlformats.org/officeDocument/2006/relationships/image" Target="../media/image40.wmf" /><Relationship Id="rId35" Type="http://schemas.openxmlformats.org/officeDocument/2006/relationships/image" Target="../media/image41.emf" /><Relationship Id="rId36" Type="http://schemas.openxmlformats.org/officeDocument/2006/relationships/image" Target="../media/image42.emf" /><Relationship Id="rId37" Type="http://schemas.openxmlformats.org/officeDocument/2006/relationships/image" Target="../media/image58.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22</xdr:row>
      <xdr:rowOff>9525</xdr:rowOff>
    </xdr:from>
    <xdr:to>
      <xdr:col>3</xdr:col>
      <xdr:colOff>104775</xdr:colOff>
      <xdr:row>25</xdr:row>
      <xdr:rowOff>28575</xdr:rowOff>
    </xdr:to>
    <xdr:sp>
      <xdr:nvSpPr>
        <xdr:cNvPr id="1" name="AutoShape 14"/>
        <xdr:cNvSpPr>
          <a:spLocks/>
        </xdr:cNvSpPr>
      </xdr:nvSpPr>
      <xdr:spPr>
        <a:xfrm>
          <a:off x="66675" y="3571875"/>
          <a:ext cx="2324100" cy="504825"/>
        </a:xfrm>
        <a:prstGeom prst="bevel">
          <a:avLst/>
        </a:prstGeom>
        <a:blipFill>
          <a:blip r:embed="rId22"/>
          <a:srcRect/>
          <a:stretch>
            <a:fillRect/>
          </a:stretch>
        </a:blipFill>
        <a:ln w="9525" cmpd="sng">
          <a:solidFill>
            <a:srgbClr val="FFFF99"/>
          </a:solidFill>
          <a:headEnd type="none"/>
          <a:tailEnd type="none"/>
        </a:ln>
      </xdr:spPr>
      <xdr:txBody>
        <a:bodyPr vertOverflow="clip" wrap="square"/>
        <a:p>
          <a:pPr algn="ctr">
            <a:defRPr/>
          </a:pPr>
          <a:r>
            <a:rPr lang="en-US" cap="none" sz="1400" b="1" i="0" u="none" baseline="0">
              <a:solidFill>
                <a:srgbClr val="FFFF00"/>
              </a:solidFill>
            </a:rPr>
            <a:t>Instrucciones</a:t>
          </a:r>
        </a:p>
      </xdr:txBody>
    </xdr:sp>
    <xdr:clientData/>
  </xdr:twoCellAnchor>
  <xdr:twoCellAnchor>
    <xdr:from>
      <xdr:col>0</xdr:col>
      <xdr:colOff>0</xdr:colOff>
      <xdr:row>0</xdr:row>
      <xdr:rowOff>0</xdr:rowOff>
    </xdr:from>
    <xdr:to>
      <xdr:col>11</xdr:col>
      <xdr:colOff>47625</xdr:colOff>
      <xdr:row>25</xdr:row>
      <xdr:rowOff>9525</xdr:rowOff>
    </xdr:to>
    <xdr:sp>
      <xdr:nvSpPr>
        <xdr:cNvPr id="2" name="Rectangle 1"/>
        <xdr:cNvSpPr>
          <a:spLocks/>
        </xdr:cNvSpPr>
      </xdr:nvSpPr>
      <xdr:spPr>
        <a:xfrm>
          <a:off x="0" y="0"/>
          <a:ext cx="8429625" cy="4057650"/>
        </a:xfrm>
        <a:prstGeom prst="rect">
          <a:avLst/>
        </a:prstGeom>
        <a:gradFill rotWithShape="1">
          <a:gsLst>
            <a:gs pos="0">
              <a:srgbClr val="800000"/>
            </a:gs>
            <a:gs pos="100000">
              <a:srgbClr val="CC3300"/>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0</xdr:row>
      <xdr:rowOff>85725</xdr:rowOff>
    </xdr:from>
    <xdr:to>
      <xdr:col>10</xdr:col>
      <xdr:colOff>142875</xdr:colOff>
      <xdr:row>5</xdr:row>
      <xdr:rowOff>66675</xdr:rowOff>
    </xdr:to>
    <xdr:sp>
      <xdr:nvSpPr>
        <xdr:cNvPr id="3" name="Rectangle 2"/>
        <xdr:cNvSpPr>
          <a:spLocks/>
        </xdr:cNvSpPr>
      </xdr:nvSpPr>
      <xdr:spPr>
        <a:xfrm>
          <a:off x="1076325" y="85725"/>
          <a:ext cx="6686550" cy="790575"/>
        </a:xfrm>
        <a:prstGeom prst="roundRect">
          <a:avLst/>
        </a:prstGeom>
        <a:blipFill>
          <a:blip r:embed="rId23"/>
          <a:srcRect/>
          <a:stretch>
            <a:fillRect/>
          </a:stretch>
        </a:blipFill>
        <a:ln w="9525" cmpd="sng">
          <a:solidFill>
            <a:srgbClr val="FFFF99"/>
          </a:solidFill>
          <a:headEnd type="none"/>
          <a:tailEnd type="none"/>
        </a:ln>
      </xdr:spPr>
      <xdr:txBody>
        <a:bodyPr vertOverflow="clip" wrap="square"/>
        <a:p>
          <a:pPr algn="ctr">
            <a:defRPr/>
          </a:pPr>
          <a:r>
            <a:rPr lang="en-US" cap="none" sz="2200" b="1" i="0" u="none" baseline="0">
              <a:solidFill>
                <a:srgbClr val="FFCC00"/>
              </a:solidFill>
            </a:rPr>
            <a:t>Cursos Programados: Precálculo.
División Sintética, Capítulo V.</a:t>
          </a:r>
        </a:p>
      </xdr:txBody>
    </xdr:sp>
    <xdr:clientData/>
  </xdr:twoCellAnchor>
  <xdr:twoCellAnchor>
    <xdr:from>
      <xdr:col>3</xdr:col>
      <xdr:colOff>428625</xdr:colOff>
      <xdr:row>6</xdr:row>
      <xdr:rowOff>133350</xdr:rowOff>
    </xdr:from>
    <xdr:to>
      <xdr:col>10</xdr:col>
      <xdr:colOff>685800</xdr:colOff>
      <xdr:row>8</xdr:row>
      <xdr:rowOff>19050</xdr:rowOff>
    </xdr:to>
    <xdr:sp>
      <xdr:nvSpPr>
        <xdr:cNvPr id="4" name="TextBox 3">
          <a:hlinkClick r:id="rId1"/>
        </xdr:cNvPr>
        <xdr:cNvSpPr txBox="1">
          <a:spLocks noChangeArrowheads="1"/>
        </xdr:cNvSpPr>
      </xdr:nvSpPr>
      <xdr:spPr>
        <a:xfrm>
          <a:off x="2714625" y="1104900"/>
          <a:ext cx="5591175" cy="209550"/>
        </a:xfrm>
        <a:prstGeom prst="rect">
          <a:avLst/>
        </a:prstGeom>
        <a:blipFill>
          <a:blip r:embed="rId24"/>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D_03.   La división en la forma usual.  </a:t>
          </a:r>
        </a:p>
      </xdr:txBody>
    </xdr:sp>
    <xdr:clientData/>
  </xdr:twoCellAnchor>
  <xdr:twoCellAnchor>
    <xdr:from>
      <xdr:col>3</xdr:col>
      <xdr:colOff>428625</xdr:colOff>
      <xdr:row>8</xdr:row>
      <xdr:rowOff>38100</xdr:rowOff>
    </xdr:from>
    <xdr:to>
      <xdr:col>10</xdr:col>
      <xdr:colOff>685800</xdr:colOff>
      <xdr:row>9</xdr:row>
      <xdr:rowOff>85725</xdr:rowOff>
    </xdr:to>
    <xdr:sp>
      <xdr:nvSpPr>
        <xdr:cNvPr id="5" name="TextBox 4">
          <a:hlinkClick r:id="rId2"/>
        </xdr:cNvPr>
        <xdr:cNvSpPr txBox="1">
          <a:spLocks noChangeArrowheads="1"/>
        </xdr:cNvSpPr>
      </xdr:nvSpPr>
      <xdr:spPr>
        <a:xfrm>
          <a:off x="2714625" y="1333500"/>
          <a:ext cx="5591175" cy="209550"/>
        </a:xfrm>
        <a:prstGeom prst="rect">
          <a:avLst/>
        </a:prstGeom>
        <a:blipFill>
          <a:blip r:embed="rId25"/>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D_04.   Comprobación del resultado  </a:t>
          </a:r>
        </a:p>
      </xdr:txBody>
    </xdr:sp>
    <xdr:clientData/>
  </xdr:twoCellAnchor>
  <xdr:twoCellAnchor>
    <xdr:from>
      <xdr:col>3</xdr:col>
      <xdr:colOff>428625</xdr:colOff>
      <xdr:row>11</xdr:row>
      <xdr:rowOff>19050</xdr:rowOff>
    </xdr:from>
    <xdr:to>
      <xdr:col>10</xdr:col>
      <xdr:colOff>685800</xdr:colOff>
      <xdr:row>12</xdr:row>
      <xdr:rowOff>66675</xdr:rowOff>
    </xdr:to>
    <xdr:sp>
      <xdr:nvSpPr>
        <xdr:cNvPr id="6" name="TextBox 5">
          <a:hlinkClick r:id="rId3"/>
        </xdr:cNvPr>
        <xdr:cNvSpPr txBox="1">
          <a:spLocks noChangeArrowheads="1"/>
        </xdr:cNvSpPr>
      </xdr:nvSpPr>
      <xdr:spPr>
        <a:xfrm>
          <a:off x="2714625" y="1800225"/>
          <a:ext cx="5591175" cy="209550"/>
        </a:xfrm>
        <a:prstGeom prst="rect">
          <a:avLst/>
        </a:prstGeom>
        <a:blipFill>
          <a:blip r:embed="rId26"/>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D_06.   La división sintética.</a:t>
          </a:r>
        </a:p>
      </xdr:txBody>
    </xdr:sp>
    <xdr:clientData/>
  </xdr:twoCellAnchor>
  <xdr:twoCellAnchor>
    <xdr:from>
      <xdr:col>3</xdr:col>
      <xdr:colOff>428625</xdr:colOff>
      <xdr:row>13</xdr:row>
      <xdr:rowOff>152400</xdr:rowOff>
    </xdr:from>
    <xdr:to>
      <xdr:col>10</xdr:col>
      <xdr:colOff>685800</xdr:colOff>
      <xdr:row>15</xdr:row>
      <xdr:rowOff>38100</xdr:rowOff>
    </xdr:to>
    <xdr:sp>
      <xdr:nvSpPr>
        <xdr:cNvPr id="7" name="TextBox 6">
          <a:hlinkClick r:id="rId4"/>
        </xdr:cNvPr>
        <xdr:cNvSpPr txBox="1">
          <a:spLocks noChangeArrowheads="1"/>
        </xdr:cNvSpPr>
      </xdr:nvSpPr>
      <xdr:spPr>
        <a:xfrm>
          <a:off x="2714625" y="2257425"/>
          <a:ext cx="5591175" cy="209550"/>
        </a:xfrm>
        <a:prstGeom prst="rect">
          <a:avLst/>
        </a:prstGeom>
        <a:blipFill>
          <a:blip r:embed="rId27"/>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D_08.   División de polinomios de mayor grado.</a:t>
          </a:r>
        </a:p>
      </xdr:txBody>
    </xdr:sp>
    <xdr:clientData/>
  </xdr:twoCellAnchor>
  <xdr:twoCellAnchor>
    <xdr:from>
      <xdr:col>3</xdr:col>
      <xdr:colOff>419100</xdr:colOff>
      <xdr:row>16</xdr:row>
      <xdr:rowOff>133350</xdr:rowOff>
    </xdr:from>
    <xdr:to>
      <xdr:col>10</xdr:col>
      <xdr:colOff>676275</xdr:colOff>
      <xdr:row>18</xdr:row>
      <xdr:rowOff>19050</xdr:rowOff>
    </xdr:to>
    <xdr:sp>
      <xdr:nvSpPr>
        <xdr:cNvPr id="8" name="TextBox 7">
          <a:hlinkClick r:id="rId5"/>
        </xdr:cNvPr>
        <xdr:cNvSpPr txBox="1">
          <a:spLocks noChangeArrowheads="1"/>
        </xdr:cNvSpPr>
      </xdr:nvSpPr>
      <xdr:spPr>
        <a:xfrm>
          <a:off x="2705100" y="2724150"/>
          <a:ext cx="5591175" cy="209550"/>
        </a:xfrm>
        <a:prstGeom prst="rect">
          <a:avLst/>
        </a:prstGeom>
        <a:blipFill>
          <a:blip r:embed="rId28"/>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D_10.   División de polinomios con potencias faltantes.</a:t>
          </a:r>
        </a:p>
      </xdr:txBody>
    </xdr:sp>
    <xdr:clientData/>
  </xdr:twoCellAnchor>
  <xdr:twoCellAnchor>
    <xdr:from>
      <xdr:col>3</xdr:col>
      <xdr:colOff>428625</xdr:colOff>
      <xdr:row>19</xdr:row>
      <xdr:rowOff>114300</xdr:rowOff>
    </xdr:from>
    <xdr:to>
      <xdr:col>10</xdr:col>
      <xdr:colOff>685800</xdr:colOff>
      <xdr:row>21</xdr:row>
      <xdr:rowOff>0</xdr:rowOff>
    </xdr:to>
    <xdr:sp>
      <xdr:nvSpPr>
        <xdr:cNvPr id="9" name="TextBox 8">
          <a:hlinkClick r:id="rId6"/>
        </xdr:cNvPr>
        <xdr:cNvSpPr txBox="1">
          <a:spLocks noChangeArrowheads="1"/>
        </xdr:cNvSpPr>
      </xdr:nvSpPr>
      <xdr:spPr>
        <a:xfrm>
          <a:off x="2714625" y="3190875"/>
          <a:ext cx="5591175" cy="209550"/>
        </a:xfrm>
        <a:prstGeom prst="rect">
          <a:avLst/>
        </a:prstGeom>
        <a:blipFill>
          <a:blip r:embed="rId29"/>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D_12.   Reducción de divisor a la forma x ± k.</a:t>
          </a:r>
        </a:p>
      </xdr:txBody>
    </xdr:sp>
    <xdr:clientData/>
  </xdr:twoCellAnchor>
  <xdr:twoCellAnchor>
    <xdr:from>
      <xdr:col>3</xdr:col>
      <xdr:colOff>428625</xdr:colOff>
      <xdr:row>21</xdr:row>
      <xdr:rowOff>19050</xdr:rowOff>
    </xdr:from>
    <xdr:to>
      <xdr:col>10</xdr:col>
      <xdr:colOff>685800</xdr:colOff>
      <xdr:row>22</xdr:row>
      <xdr:rowOff>66675</xdr:rowOff>
    </xdr:to>
    <xdr:sp>
      <xdr:nvSpPr>
        <xdr:cNvPr id="10" name="TextBox 9">
          <a:hlinkClick r:id="rId7"/>
        </xdr:cNvPr>
        <xdr:cNvSpPr txBox="1">
          <a:spLocks noChangeArrowheads="1"/>
        </xdr:cNvSpPr>
      </xdr:nvSpPr>
      <xdr:spPr>
        <a:xfrm>
          <a:off x="2714625" y="3419475"/>
          <a:ext cx="5591175" cy="209550"/>
        </a:xfrm>
        <a:prstGeom prst="rect">
          <a:avLst/>
        </a:prstGeom>
        <a:blipFill>
          <a:blip r:embed="rId30"/>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D_13.   Reducción de divisor para aplicar la división sintética.</a:t>
          </a:r>
        </a:p>
      </xdr:txBody>
    </xdr:sp>
    <xdr:clientData/>
  </xdr:twoCellAnchor>
  <xdr:twoCellAnchor>
    <xdr:from>
      <xdr:col>3</xdr:col>
      <xdr:colOff>428625</xdr:colOff>
      <xdr:row>22</xdr:row>
      <xdr:rowOff>95250</xdr:rowOff>
    </xdr:from>
    <xdr:to>
      <xdr:col>10</xdr:col>
      <xdr:colOff>685800</xdr:colOff>
      <xdr:row>23</xdr:row>
      <xdr:rowOff>142875</xdr:rowOff>
    </xdr:to>
    <xdr:sp>
      <xdr:nvSpPr>
        <xdr:cNvPr id="11" name="TextBox 11">
          <a:hlinkClick r:id="rId8"/>
        </xdr:cNvPr>
        <xdr:cNvSpPr txBox="1">
          <a:spLocks noChangeArrowheads="1"/>
        </xdr:cNvSpPr>
      </xdr:nvSpPr>
      <xdr:spPr>
        <a:xfrm>
          <a:off x="2714625" y="3657600"/>
          <a:ext cx="5591175" cy="209550"/>
        </a:xfrm>
        <a:prstGeom prst="rect">
          <a:avLst/>
        </a:prstGeom>
        <a:blipFill>
          <a:blip r:embed="rId31"/>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D_14.   Un ejemplo más de división con reducción.</a:t>
          </a:r>
        </a:p>
      </xdr:txBody>
    </xdr:sp>
    <xdr:clientData/>
  </xdr:twoCellAnchor>
  <xdr:twoCellAnchor>
    <xdr:from>
      <xdr:col>3</xdr:col>
      <xdr:colOff>428625</xdr:colOff>
      <xdr:row>12</xdr:row>
      <xdr:rowOff>85725</xdr:rowOff>
    </xdr:from>
    <xdr:to>
      <xdr:col>10</xdr:col>
      <xdr:colOff>685800</xdr:colOff>
      <xdr:row>13</xdr:row>
      <xdr:rowOff>133350</xdr:rowOff>
    </xdr:to>
    <xdr:sp>
      <xdr:nvSpPr>
        <xdr:cNvPr id="12" name="TextBox 12">
          <a:hlinkClick r:id="rId9"/>
        </xdr:cNvPr>
        <xdr:cNvSpPr txBox="1">
          <a:spLocks noChangeArrowheads="1"/>
        </xdr:cNvSpPr>
      </xdr:nvSpPr>
      <xdr:spPr>
        <a:xfrm>
          <a:off x="2714625" y="2028825"/>
          <a:ext cx="5591175" cy="209550"/>
        </a:xfrm>
        <a:prstGeom prst="rect">
          <a:avLst/>
        </a:prstGeom>
        <a:blipFill>
          <a:blip r:embed="rId32"/>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D_07.   Ejercicio 5.2. De división Sintética. Usando división sintética. </a:t>
          </a:r>
        </a:p>
      </xdr:txBody>
    </xdr:sp>
    <xdr:clientData/>
  </xdr:twoCellAnchor>
  <xdr:twoCellAnchor editAs="oneCell">
    <xdr:from>
      <xdr:col>0</xdr:col>
      <xdr:colOff>209550</xdr:colOff>
      <xdr:row>6</xdr:row>
      <xdr:rowOff>66675</xdr:rowOff>
    </xdr:from>
    <xdr:to>
      <xdr:col>3</xdr:col>
      <xdr:colOff>266700</xdr:colOff>
      <xdr:row>9</xdr:row>
      <xdr:rowOff>104775</xdr:rowOff>
    </xdr:to>
    <xdr:pic>
      <xdr:nvPicPr>
        <xdr:cNvPr id="13" name="Picture 15">
          <a:hlinkClick r:id="rId12"/>
        </xdr:cNvPr>
        <xdr:cNvPicPr preferRelativeResize="1">
          <a:picLocks noChangeAspect="1"/>
        </xdr:cNvPicPr>
      </xdr:nvPicPr>
      <xdr:blipFill>
        <a:blip r:embed="rId10"/>
        <a:stretch>
          <a:fillRect/>
        </a:stretch>
      </xdr:blipFill>
      <xdr:spPr>
        <a:xfrm>
          <a:off x="209550" y="1038225"/>
          <a:ext cx="2343150" cy="523875"/>
        </a:xfrm>
        <a:prstGeom prst="rect">
          <a:avLst/>
        </a:prstGeom>
        <a:noFill/>
        <a:ln w="9525" cmpd="sng">
          <a:noFill/>
        </a:ln>
      </xdr:spPr>
    </xdr:pic>
    <xdr:clientData/>
  </xdr:twoCellAnchor>
  <xdr:twoCellAnchor editAs="oneCell">
    <xdr:from>
      <xdr:col>0</xdr:col>
      <xdr:colOff>200025</xdr:colOff>
      <xdr:row>10</xdr:row>
      <xdr:rowOff>9525</xdr:rowOff>
    </xdr:from>
    <xdr:to>
      <xdr:col>3</xdr:col>
      <xdr:colOff>257175</xdr:colOff>
      <xdr:row>13</xdr:row>
      <xdr:rowOff>47625</xdr:rowOff>
    </xdr:to>
    <xdr:pic>
      <xdr:nvPicPr>
        <xdr:cNvPr id="14" name="Picture 16">
          <a:hlinkClick r:id="rId15"/>
        </xdr:cNvPr>
        <xdr:cNvPicPr preferRelativeResize="1">
          <a:picLocks noChangeAspect="1"/>
        </xdr:cNvPicPr>
      </xdr:nvPicPr>
      <xdr:blipFill>
        <a:blip r:embed="rId13"/>
        <a:stretch>
          <a:fillRect/>
        </a:stretch>
      </xdr:blipFill>
      <xdr:spPr>
        <a:xfrm>
          <a:off x="200025" y="1628775"/>
          <a:ext cx="2343150" cy="523875"/>
        </a:xfrm>
        <a:prstGeom prst="rect">
          <a:avLst/>
        </a:prstGeom>
        <a:noFill/>
        <a:ln w="9525" cmpd="sng">
          <a:noFill/>
        </a:ln>
      </xdr:spPr>
    </xdr:pic>
    <xdr:clientData/>
  </xdr:twoCellAnchor>
  <xdr:twoCellAnchor editAs="oneCell">
    <xdr:from>
      <xdr:col>0</xdr:col>
      <xdr:colOff>209550</xdr:colOff>
      <xdr:row>13</xdr:row>
      <xdr:rowOff>123825</xdr:rowOff>
    </xdr:from>
    <xdr:to>
      <xdr:col>3</xdr:col>
      <xdr:colOff>266700</xdr:colOff>
      <xdr:row>17</xdr:row>
      <xdr:rowOff>0</xdr:rowOff>
    </xdr:to>
    <xdr:pic>
      <xdr:nvPicPr>
        <xdr:cNvPr id="15" name="Picture 17">
          <a:hlinkClick r:id="rId18"/>
        </xdr:cNvPr>
        <xdr:cNvPicPr preferRelativeResize="1">
          <a:picLocks noChangeAspect="1"/>
        </xdr:cNvPicPr>
      </xdr:nvPicPr>
      <xdr:blipFill>
        <a:blip r:embed="rId16"/>
        <a:stretch>
          <a:fillRect/>
        </a:stretch>
      </xdr:blipFill>
      <xdr:spPr>
        <a:xfrm>
          <a:off x="209550" y="2228850"/>
          <a:ext cx="2343150" cy="523875"/>
        </a:xfrm>
        <a:prstGeom prst="rect">
          <a:avLst/>
        </a:prstGeom>
        <a:noFill/>
        <a:ln w="9525" cmpd="sng">
          <a:noFill/>
        </a:ln>
      </xdr:spPr>
    </xdr:pic>
    <xdr:clientData/>
  </xdr:twoCellAnchor>
  <xdr:twoCellAnchor editAs="oneCell">
    <xdr:from>
      <xdr:col>0</xdr:col>
      <xdr:colOff>228600</xdr:colOff>
      <xdr:row>17</xdr:row>
      <xdr:rowOff>19050</xdr:rowOff>
    </xdr:from>
    <xdr:to>
      <xdr:col>3</xdr:col>
      <xdr:colOff>285750</xdr:colOff>
      <xdr:row>20</xdr:row>
      <xdr:rowOff>57150</xdr:rowOff>
    </xdr:to>
    <xdr:pic>
      <xdr:nvPicPr>
        <xdr:cNvPr id="16" name="Picture 18"/>
        <xdr:cNvPicPr preferRelativeResize="1">
          <a:picLocks noChangeAspect="1"/>
        </xdr:cNvPicPr>
      </xdr:nvPicPr>
      <xdr:blipFill>
        <a:blip r:embed="rId19"/>
        <a:stretch>
          <a:fillRect/>
        </a:stretch>
      </xdr:blipFill>
      <xdr:spPr>
        <a:xfrm>
          <a:off x="228600" y="2771775"/>
          <a:ext cx="2343150" cy="523875"/>
        </a:xfrm>
        <a:prstGeom prst="rect">
          <a:avLst/>
        </a:prstGeom>
        <a:noFill/>
        <a:ln w="9525" cmpd="sng">
          <a:noFill/>
        </a:ln>
      </xdr:spPr>
    </xdr:pic>
    <xdr:clientData/>
  </xdr:twoCellAnchor>
  <xdr:twoCellAnchor>
    <xdr:from>
      <xdr:col>0</xdr:col>
      <xdr:colOff>247650</xdr:colOff>
      <xdr:row>28</xdr:row>
      <xdr:rowOff>9525</xdr:rowOff>
    </xdr:from>
    <xdr:to>
      <xdr:col>11</xdr:col>
      <xdr:colOff>447675</xdr:colOff>
      <xdr:row>112</xdr:row>
      <xdr:rowOff>76200</xdr:rowOff>
    </xdr:to>
    <xdr:sp>
      <xdr:nvSpPr>
        <xdr:cNvPr id="17" name="TextBox 19"/>
        <xdr:cNvSpPr txBox="1">
          <a:spLocks noChangeArrowheads="1"/>
        </xdr:cNvSpPr>
      </xdr:nvSpPr>
      <xdr:spPr>
        <a:xfrm>
          <a:off x="247650" y="4543425"/>
          <a:ext cx="8582025" cy="13668375"/>
        </a:xfrm>
        <a:prstGeom prst="rect">
          <a:avLst/>
        </a:prstGeom>
        <a:gradFill rotWithShape="1">
          <a:gsLst>
            <a:gs pos="0">
              <a:srgbClr val="FFFFCC"/>
            </a:gs>
            <a:gs pos="100000">
              <a:srgbClr val="FFFF00"/>
            </a:gs>
          </a:gsLst>
          <a:lin ang="2700000" scaled="1"/>
        </a:gradFill>
        <a:ln w="9525" cmpd="sng">
          <a:solidFill>
            <a:srgbClr val="000000"/>
          </a:solidFill>
          <a:headEnd type="none"/>
          <a:tailEnd type="none"/>
        </a:ln>
      </xdr:spPr>
      <xdr:txBody>
        <a:bodyPr vertOverflow="clip" wrap="square"/>
        <a:p>
          <a:pPr algn="just">
            <a:defRPr/>
          </a:pPr>
          <a:r>
            <a:rPr lang="en-US" cap="none" sz="1200" b="1" i="0" u="none" baseline="0">
              <a:solidFill>
                <a:srgbClr val="008000"/>
              </a:solidFill>
              <a:latin typeface="Arial"/>
              <a:ea typeface="Arial"/>
              <a:cs typeface="Arial"/>
            </a:rPr>
            <a:t>Los cursos programados se han diseñado de manera que el estudiante avance en el conocimiento de la materia de una manera gradual, practicando exhaustivamente. 
</a:t>
          </a:r>
          <a:r>
            <a:rPr lang="en-US" cap="none" sz="1200" b="1" i="1" u="sng" baseline="0">
              <a:solidFill>
                <a:srgbClr val="339966"/>
              </a:solidFill>
              <a:latin typeface="Arial"/>
              <a:ea typeface="Arial"/>
              <a:cs typeface="Arial"/>
            </a:rPr>
            <a:t>Herramientas Computacionales y Uso.</a:t>
          </a:r>
          <a:r>
            <a:rPr lang="en-US" cap="none" sz="1200" b="1" i="0" u="none" baseline="0">
              <a:solidFill>
                <a:srgbClr val="008000"/>
              </a:solidFill>
              <a:latin typeface="Arial"/>
              <a:ea typeface="Arial"/>
              <a:cs typeface="Arial"/>
            </a:rPr>
            <a:t>
Se utilizan tres herramientas de uso general en la Computadoras Personales (CP):
1. El editor de Diapositivas POWER POINT (PP).
Este instrumento especializado para preparar conferencias dinámicas se utiliza como base de una Clase Magistral en la que el estudiante debe verse como profesor o expositor.
En las diferentes diapósitivas se incorporan secciones de texto de espacios subrayados que indican al estudiante que deberá completar el párrafo mediante una palabra o frase que deberá elegirse del conjunto desordenado que se presenta al pié de la diapositiva. La solución se encuentra en la sección del archivo etiquetada con el número del capítulo y el número de la diapositiva del archivo WORD (WW).
Puede encontrar cuadros con instrucciones, por ejemplo: ESPACIO PARA LA FÓRMULA. Esto indicará al estudiante que debará desarrollar la fórmula usando la opción de </a:t>
          </a:r>
          <a:r>
            <a:rPr lang="en-US" cap="none" sz="1200" b="1" i="1" u="none" baseline="0">
              <a:solidFill>
                <a:srgbClr val="008000"/>
              </a:solidFill>
              <a:latin typeface="Arial"/>
              <a:ea typeface="Arial"/>
              <a:cs typeface="Arial"/>
            </a:rPr>
            <a:t>EDITOR DE ECUACIONES</a:t>
          </a:r>
          <a:r>
            <a:rPr lang="en-US" cap="none" sz="1200" b="1" i="0" u="none" baseline="0">
              <a:solidFill>
                <a:srgbClr val="008000"/>
              </a:solidFill>
              <a:latin typeface="Arial"/>
              <a:ea typeface="Arial"/>
              <a:cs typeface="Arial"/>
            </a:rPr>
            <a:t> del WORD y trasladarla al PP pegándola como </a:t>
          </a:r>
          <a:r>
            <a:rPr lang="en-US" cap="none" sz="1200" b="1" i="1" u="none" baseline="0">
              <a:solidFill>
                <a:srgbClr val="008000"/>
              </a:solidFill>
              <a:latin typeface="Arial"/>
              <a:ea typeface="Arial"/>
              <a:cs typeface="Arial"/>
            </a:rPr>
            <a:t>Edición / Pegado especial / Meta archivo Windows.</a:t>
          </a:r>
          <a:r>
            <a:rPr lang="en-US" cap="none" sz="1200" b="1" i="0" u="none" baseline="0">
              <a:solidFill>
                <a:srgbClr val="008000"/>
              </a:solidFill>
              <a:latin typeface="Arial"/>
              <a:ea typeface="Arial"/>
              <a:cs typeface="Arial"/>
            </a:rPr>
            <a:t> Después verificará su resultado descubriendo la fórmula en el WW o la aplicación de esta en el EXCEL XX.
Puede encontrar un recuadro que le indica que deberá transferir un cuadro o un gráfico. Esto implica para el estudiante que use el archivo EXCEL en la Hoja de Trabajo y llegue a la etiqueta señalada como D_XX (diapositiva_Número de la diapositiva) en donde encontrará instrucciones para efectuar cálculos, funciones o gráficos para remplazar el cuadro de referencia.
2. El Libro Electrónico EXCEL.
Este instrumento especializado en administrar y operar datos es la herramienta administradora de informática por excelencia. Se utiliza ampliamente en el cálculo, ordenamiento y graficación. Con el deberá cumplir las instrucciones que se le solicites en el PP, generalmente Cuadros, Gráficos o Figuras.
El libro consta de varias hojas, tres de ellas las contienen todos los capítulos o secciones, a saber:
</a:t>
          </a:r>
          <a:r>
            <a:rPr lang="en-US" cap="none" sz="1200" b="1" i="1" u="sng" baseline="0">
              <a:solidFill>
                <a:srgbClr val="008000"/>
              </a:solidFill>
              <a:latin typeface="Arial"/>
              <a:ea typeface="Arial"/>
              <a:cs typeface="Arial"/>
            </a:rPr>
            <a:t>Menú</a:t>
          </a:r>
          <a:r>
            <a:rPr lang="en-US" cap="none" sz="1200" b="1" i="0" u="none" baseline="0">
              <a:solidFill>
                <a:srgbClr val="008000"/>
              </a:solidFill>
              <a:latin typeface="Arial"/>
              <a:ea typeface="Arial"/>
              <a:cs typeface="Arial"/>
            </a:rPr>
            <a:t> que se usa para trasferir la operación a puntos especiíficos del Libro:
</a:t>
          </a:r>
          <a:r>
            <a:rPr lang="en-US" cap="none" sz="1200" b="1" i="1" u="sng" baseline="0">
              <a:solidFill>
                <a:srgbClr val="008000"/>
              </a:solidFill>
              <a:latin typeface="Arial"/>
              <a:ea typeface="Arial"/>
              <a:cs typeface="Arial"/>
            </a:rPr>
            <a:t>Trabajo</a:t>
          </a:r>
          <a:r>
            <a:rPr lang="en-US" cap="none" sz="1200" b="1" i="0" u="none" baseline="0">
              <a:solidFill>
                <a:srgbClr val="008000"/>
              </a:solidFill>
              <a:latin typeface="Arial"/>
              <a:ea typeface="Arial"/>
              <a:cs typeface="Arial"/>
            </a:rPr>
            <a:t> hoja en la que el estudiante desarrollará sus problemas. Está profusamente ilustrada con las operaciones algrebráicas que tenga que aplicar;
</a:t>
          </a:r>
          <a:r>
            <a:rPr lang="en-US" cap="none" sz="1200" b="1" i="1" u="sng" baseline="0">
              <a:solidFill>
                <a:srgbClr val="008000"/>
              </a:solidFill>
              <a:latin typeface="Arial"/>
              <a:ea typeface="Arial"/>
              <a:cs typeface="Arial"/>
            </a:rPr>
            <a:t>Respaldo</a:t>
          </a:r>
          <a:r>
            <a:rPr lang="en-US" cap="none" sz="1200" b="1" i="0" u="none" baseline="0">
              <a:solidFill>
                <a:srgbClr val="008000"/>
              </a:solidFill>
              <a:latin typeface="Arial"/>
              <a:ea typeface="Arial"/>
              <a:cs typeface="Arial"/>
            </a:rPr>
            <a:t> esta HE guarda los resultados que ha obtenido el tutor del curso. Estos resultados abiertos permitirán al estudiante tener la referencia que requiere, pues, aun cuando la HE está protegida, permite  tener acceso a las instrucciones que resuelven el problema.
El estudiante no debe caér en la tentación de copiar fórmulas o gráficos, el objetivo es que adquiera, mediante el uso continuado, práctica y asimilación de conocimientos relacionados con la aplicación de una instrucción, función o gráfico en el EXCEL.  
Puede encontra hojas adicionales como:
</a:t>
          </a:r>
          <a:r>
            <a:rPr lang="en-US" cap="none" sz="1200" b="1" i="1" u="sng" baseline="0">
              <a:solidFill>
                <a:srgbClr val="008000"/>
              </a:solidFill>
              <a:latin typeface="Arial"/>
              <a:ea typeface="Arial"/>
              <a:cs typeface="Arial"/>
            </a:rPr>
            <a:t>Graficador</a:t>
          </a:r>
          <a:r>
            <a:rPr lang="en-US" cap="none" sz="1200" b="1" i="0" u="none" baseline="0">
              <a:solidFill>
                <a:srgbClr val="008000"/>
              </a:solidFill>
              <a:latin typeface="Arial"/>
              <a:ea typeface="Arial"/>
              <a:cs typeface="Arial"/>
            </a:rPr>
            <a:t>. Hoja que presenta una escala de 25 x 25 pixeles para elaborar gráficos manualmente.
</a:t>
          </a:r>
          <a:r>
            <a:rPr lang="en-US" cap="none" sz="1200" b="1" i="1" u="sng" baseline="0">
              <a:solidFill>
                <a:srgbClr val="008000"/>
              </a:solidFill>
              <a:latin typeface="Arial"/>
              <a:ea typeface="Arial"/>
              <a:cs typeface="Arial"/>
            </a:rPr>
            <a:t>Generador</a:t>
          </a:r>
          <a:r>
            <a:rPr lang="en-US" cap="none" sz="1200" b="1" i="0" u="none" baseline="0">
              <a:solidFill>
                <a:srgbClr val="008000"/>
              </a:solidFill>
              <a:latin typeface="Arial"/>
              <a:ea typeface="Arial"/>
              <a:cs typeface="Arial"/>
            </a:rPr>
            <a:t>. Hoja que se utiliza para generar datos de manera aleatoria. Las secciones de datos que se iluminen en dorado en las hojas de Trabajo y Respaldo deberán usar datos generados y copiados mediante: </a:t>
          </a:r>
          <a:r>
            <a:rPr lang="en-US" cap="none" sz="1200" b="1" i="1" u="none" baseline="0">
              <a:solidFill>
                <a:srgbClr val="008000"/>
              </a:solidFill>
              <a:latin typeface="Arial"/>
              <a:ea typeface="Arial"/>
              <a:cs typeface="Arial"/>
            </a:rPr>
            <a:t>Editor / Pegado especial / Valores.</a:t>
          </a:r>
          <a:r>
            <a:rPr lang="en-US" cap="none" sz="1200" b="1" i="0" u="none" baseline="0">
              <a:solidFill>
                <a:srgbClr val="008000"/>
              </a:solidFill>
              <a:latin typeface="Arial"/>
              <a:ea typeface="Arial"/>
              <a:cs typeface="Arial"/>
            </a:rPr>
            <a:t>
3. </a:t>
          </a:r>
          <a:r>
            <a:rPr lang="en-US" cap="none" sz="1200" b="1" i="0" u="sng" baseline="0">
              <a:solidFill>
                <a:srgbClr val="008000"/>
              </a:solidFill>
              <a:latin typeface="Arial"/>
              <a:ea typeface="Arial"/>
              <a:cs typeface="Arial"/>
            </a:rPr>
            <a:t>El editor de texto WORD</a:t>
          </a:r>
          <a:r>
            <a:rPr lang="en-US" cap="none" sz="1200" b="1" i="0" u="none" baseline="0">
              <a:solidFill>
                <a:srgbClr val="008000"/>
              </a:solidFill>
              <a:latin typeface="Arial"/>
              <a:ea typeface="Arial"/>
              <a:cs typeface="Arial"/>
            </a:rPr>
            <a:t>: 
En este administrador de textos se prepara la Guía del Sistema. El tema se va desarrollando paulatinamente en pequeñas secciones que, al menos, plasman lo necesario para elaborar una Clase Magistral. De ser necesario, se abunda en el tema usando letra de color azul.
En este documento encontrará las respuestas a los textos en espacios encuadrados y ocultos usando letra blanca que podrá observar cambiando el color de la misma.
Las fórmulas y cuadros de ocultan usando un color de fondo negro, se despejan cambiándolo al estándar.
Los gráficos deberá trasladarlos desde el archivo EXCEL para que sus apuntes queden con sus datos y gráficos. Esto es, un curso personalizado. 
</a:t>
          </a:r>
          <a:r>
            <a:rPr lang="en-US" cap="none" sz="1200" b="1" i="0" u="sng" baseline="0">
              <a:solidFill>
                <a:srgbClr val="0000FF"/>
              </a:solidFill>
              <a:latin typeface="Arial"/>
              <a:ea typeface="Arial"/>
              <a:cs typeface="Arial"/>
            </a:rPr>
            <a:t>(C) Manuel Pontigo Alvarado: Abril 2006.</a:t>
          </a:r>
          <a:r>
            <a:rPr lang="en-US" cap="none" sz="1200" b="1" i="0" u="none" baseline="0">
              <a:solidFill>
                <a:srgbClr val="008000"/>
              </a:solidFill>
              <a:latin typeface="Arial"/>
              <a:ea typeface="Arial"/>
              <a:cs typeface="Arial"/>
            </a:rPr>
            <a:t> </a:t>
          </a:r>
        </a:p>
      </xdr:txBody>
    </xdr:sp>
    <xdr:clientData/>
  </xdr:twoCellAnchor>
  <xdr:twoCellAnchor>
    <xdr:from>
      <xdr:col>3</xdr:col>
      <xdr:colOff>438150</xdr:colOff>
      <xdr:row>9</xdr:row>
      <xdr:rowOff>114300</xdr:rowOff>
    </xdr:from>
    <xdr:to>
      <xdr:col>10</xdr:col>
      <xdr:colOff>695325</xdr:colOff>
      <xdr:row>11</xdr:row>
      <xdr:rowOff>0</xdr:rowOff>
    </xdr:to>
    <xdr:sp>
      <xdr:nvSpPr>
        <xdr:cNvPr id="18" name="TextBox 20"/>
        <xdr:cNvSpPr txBox="1">
          <a:spLocks noChangeArrowheads="1"/>
        </xdr:cNvSpPr>
      </xdr:nvSpPr>
      <xdr:spPr>
        <a:xfrm>
          <a:off x="2724150" y="1571625"/>
          <a:ext cx="5591175" cy="209550"/>
        </a:xfrm>
        <a:prstGeom prst="rect">
          <a:avLst/>
        </a:prstGeom>
        <a:blipFill>
          <a:blip r:embed="rId33"/>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D_05.   Ejercicio 1 de división sintética. División Trdicional.</a:t>
          </a:r>
        </a:p>
      </xdr:txBody>
    </xdr:sp>
    <xdr:clientData/>
  </xdr:twoCellAnchor>
  <xdr:twoCellAnchor>
    <xdr:from>
      <xdr:col>3</xdr:col>
      <xdr:colOff>419100</xdr:colOff>
      <xdr:row>18</xdr:row>
      <xdr:rowOff>47625</xdr:rowOff>
    </xdr:from>
    <xdr:to>
      <xdr:col>10</xdr:col>
      <xdr:colOff>676275</xdr:colOff>
      <xdr:row>19</xdr:row>
      <xdr:rowOff>95250</xdr:rowOff>
    </xdr:to>
    <xdr:sp>
      <xdr:nvSpPr>
        <xdr:cNvPr id="19" name="TextBox 21">
          <a:hlinkClick r:id="rId20"/>
        </xdr:cNvPr>
        <xdr:cNvSpPr txBox="1">
          <a:spLocks noChangeArrowheads="1"/>
        </xdr:cNvSpPr>
      </xdr:nvSpPr>
      <xdr:spPr>
        <a:xfrm>
          <a:off x="2705100" y="2962275"/>
          <a:ext cx="5591175" cy="209550"/>
        </a:xfrm>
        <a:prstGeom prst="rect">
          <a:avLst/>
        </a:prstGeom>
        <a:blipFill>
          <a:blip r:embed="rId34"/>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D_11.    Ejercicio 5.4 de división sintética. Con potencias faltantes.</a:t>
          </a:r>
        </a:p>
      </xdr:txBody>
    </xdr:sp>
    <xdr:clientData/>
  </xdr:twoCellAnchor>
  <xdr:twoCellAnchor>
    <xdr:from>
      <xdr:col>3</xdr:col>
      <xdr:colOff>419100</xdr:colOff>
      <xdr:row>15</xdr:row>
      <xdr:rowOff>66675</xdr:rowOff>
    </xdr:from>
    <xdr:to>
      <xdr:col>10</xdr:col>
      <xdr:colOff>676275</xdr:colOff>
      <xdr:row>16</xdr:row>
      <xdr:rowOff>114300</xdr:rowOff>
    </xdr:to>
    <xdr:sp>
      <xdr:nvSpPr>
        <xdr:cNvPr id="20" name="TextBox 22">
          <a:hlinkClick r:id="rId21"/>
        </xdr:cNvPr>
        <xdr:cNvSpPr txBox="1">
          <a:spLocks noChangeArrowheads="1"/>
        </xdr:cNvSpPr>
      </xdr:nvSpPr>
      <xdr:spPr>
        <a:xfrm>
          <a:off x="2705100" y="2495550"/>
          <a:ext cx="5591175" cy="209550"/>
        </a:xfrm>
        <a:prstGeom prst="rect">
          <a:avLst/>
        </a:prstGeom>
        <a:blipFill>
          <a:blip r:embed="rId35"/>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D_09.    Ejercicio 5.3 de división sintética. Polinomios de mayor grado</a:t>
          </a:r>
        </a:p>
      </xdr:txBody>
    </xdr:sp>
    <xdr:clientData/>
  </xdr:twoCellAnchor>
  <xdr:twoCellAnchor>
    <xdr:from>
      <xdr:col>11</xdr:col>
      <xdr:colOff>304800</xdr:colOff>
      <xdr:row>1</xdr:row>
      <xdr:rowOff>9525</xdr:rowOff>
    </xdr:from>
    <xdr:to>
      <xdr:col>21</xdr:col>
      <xdr:colOff>9525</xdr:colOff>
      <xdr:row>24</xdr:row>
      <xdr:rowOff>76200</xdr:rowOff>
    </xdr:to>
    <xdr:sp>
      <xdr:nvSpPr>
        <xdr:cNvPr id="21" name="TextBox 23"/>
        <xdr:cNvSpPr txBox="1">
          <a:spLocks noChangeArrowheads="1"/>
        </xdr:cNvSpPr>
      </xdr:nvSpPr>
      <xdr:spPr>
        <a:xfrm>
          <a:off x="8686800" y="171450"/>
          <a:ext cx="7324725" cy="3790950"/>
        </a:xfrm>
        <a:prstGeom prst="rect">
          <a:avLst/>
        </a:prstGeom>
        <a:solidFill>
          <a:srgbClr val="FFCC99"/>
        </a:solidFill>
        <a:ln w="9525" cmpd="sng">
          <a:solidFill>
            <a:srgbClr val="FF00FF"/>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
Ficha de catalogación.
515,8
P816c  Pontigo Alvarado, Manuel
             Curso programado de cáclulo básico
             1a. ed. Cartago  : M. Pontigo A.,  2007
100 p.
ISBN  978-9968-9634-2-8
  1. FUNCIONES;  2 EXCEL; COORDENADAS; 4 MATRICES; 5 EXPONENTES; 6 LOGARÍTMOS.
Reservados todos los derechos. El contenido de esta obra está protegido por la ley, que establece penas de prisión y/o multas, además de las correspondientes indemnizaciones por daños y perjuicios, para quienes reprodujeren, plagiaren, distribuyeren o comunicaren públicamente, en todo o en parte, una obra literaria, artística o científica, o su transformación, interpretación o ejecución artística fijada en cualquier tipo  de soporte o comunicado a través de cualquier medio, sin la preceptiva autorización.
© I. Manuel Pontigo Alvarado.
Cartago Costa Rica. Teléfono 552-3618.
e-mail: mpontigo@itcr.ac.cr
ISBN: 9968-9634-2-8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0</xdr:row>
      <xdr:rowOff>57150</xdr:rowOff>
    </xdr:from>
    <xdr:to>
      <xdr:col>12</xdr:col>
      <xdr:colOff>542925</xdr:colOff>
      <xdr:row>5</xdr:row>
      <xdr:rowOff>38100</xdr:rowOff>
    </xdr:to>
    <xdr:sp>
      <xdr:nvSpPr>
        <xdr:cNvPr id="1" name="Rectangle 1"/>
        <xdr:cNvSpPr>
          <a:spLocks/>
        </xdr:cNvSpPr>
      </xdr:nvSpPr>
      <xdr:spPr>
        <a:xfrm>
          <a:off x="1447800" y="57150"/>
          <a:ext cx="7534275" cy="790575"/>
        </a:xfrm>
        <a:prstGeom prst="roundRect">
          <a:avLst/>
        </a:prstGeom>
        <a:blipFill>
          <a:blip r:embed="rId1"/>
          <a:srcRect/>
          <a:stretch>
            <a:fillRect/>
          </a:stretch>
        </a:blipFill>
        <a:ln w="9525" cmpd="sng">
          <a:solidFill>
            <a:srgbClr val="000000"/>
          </a:solidFill>
          <a:headEnd type="none"/>
          <a:tailEnd type="none"/>
        </a:ln>
      </xdr:spPr>
      <xdr:txBody>
        <a:bodyPr vertOverflow="clip" wrap="square"/>
        <a:p>
          <a:pPr algn="ctr">
            <a:defRPr/>
          </a:pPr>
          <a:r>
            <a:rPr lang="en-US" cap="none" sz="2200" b="1" i="0" u="none" baseline="0">
              <a:solidFill>
                <a:srgbClr val="FFCC00"/>
              </a:solidFill>
            </a:rPr>
            <a:t>Cursos Programados: Precálculo.
Ejercicios para el estudiante.</a:t>
          </a:r>
        </a:p>
      </xdr:txBody>
    </xdr:sp>
    <xdr:clientData/>
  </xdr:twoCellAnchor>
  <xdr:twoCellAnchor>
    <xdr:from>
      <xdr:col>6</xdr:col>
      <xdr:colOff>600075</xdr:colOff>
      <xdr:row>37</xdr:row>
      <xdr:rowOff>66675</xdr:rowOff>
    </xdr:from>
    <xdr:to>
      <xdr:col>10</xdr:col>
      <xdr:colOff>542925</xdr:colOff>
      <xdr:row>42</xdr:row>
      <xdr:rowOff>152400</xdr:rowOff>
    </xdr:to>
    <xdr:sp>
      <xdr:nvSpPr>
        <xdr:cNvPr id="2" name="TextBox 2"/>
        <xdr:cNvSpPr txBox="1">
          <a:spLocks noChangeArrowheads="1"/>
        </xdr:cNvSpPr>
      </xdr:nvSpPr>
      <xdr:spPr>
        <a:xfrm>
          <a:off x="4895850" y="6134100"/>
          <a:ext cx="2562225" cy="895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Elija la ecuación que va a resolver:
Acomódela en las celdas pertinentes 
Y Resuelva.
Los resultados los puede cotejar utilizando la hoja COMPROBACION</a:t>
          </a:r>
        </a:p>
      </xdr:txBody>
    </xdr:sp>
    <xdr:clientData/>
  </xdr:twoCellAnchor>
  <xdr:twoCellAnchor>
    <xdr:from>
      <xdr:col>7</xdr:col>
      <xdr:colOff>600075</xdr:colOff>
      <xdr:row>62</xdr:row>
      <xdr:rowOff>66675</xdr:rowOff>
    </xdr:from>
    <xdr:to>
      <xdr:col>11</xdr:col>
      <xdr:colOff>419100</xdr:colOff>
      <xdr:row>64</xdr:row>
      <xdr:rowOff>47625</xdr:rowOff>
    </xdr:to>
    <xdr:sp>
      <xdr:nvSpPr>
        <xdr:cNvPr id="3" name="TextBox 4"/>
        <xdr:cNvSpPr txBox="1">
          <a:spLocks noChangeArrowheads="1"/>
        </xdr:cNvSpPr>
      </xdr:nvSpPr>
      <xdr:spPr>
        <a:xfrm>
          <a:off x="5534025" y="10258425"/>
          <a:ext cx="2562225" cy="304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Puede resover el ejemplo del profesor.</a:t>
          </a:r>
        </a:p>
      </xdr:txBody>
    </xdr:sp>
    <xdr:clientData/>
  </xdr:twoCellAnchor>
  <xdr:twoCellAnchor>
    <xdr:from>
      <xdr:col>5</xdr:col>
      <xdr:colOff>638175</xdr:colOff>
      <xdr:row>218</xdr:row>
      <xdr:rowOff>85725</xdr:rowOff>
    </xdr:from>
    <xdr:to>
      <xdr:col>9</xdr:col>
      <xdr:colOff>752475</xdr:colOff>
      <xdr:row>220</xdr:row>
      <xdr:rowOff>76200</xdr:rowOff>
    </xdr:to>
    <xdr:sp>
      <xdr:nvSpPr>
        <xdr:cNvPr id="4" name="Line 5"/>
        <xdr:cNvSpPr>
          <a:spLocks/>
        </xdr:cNvSpPr>
      </xdr:nvSpPr>
      <xdr:spPr>
        <a:xfrm flipH="1" flipV="1">
          <a:off x="4286250" y="35833050"/>
          <a:ext cx="2619375" cy="323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214</xdr:row>
      <xdr:rowOff>76200</xdr:rowOff>
    </xdr:from>
    <xdr:to>
      <xdr:col>10</xdr:col>
      <xdr:colOff>123825</xdr:colOff>
      <xdr:row>217</xdr:row>
      <xdr:rowOff>28575</xdr:rowOff>
    </xdr:to>
    <xdr:sp>
      <xdr:nvSpPr>
        <xdr:cNvPr id="5" name="TextBox 6"/>
        <xdr:cNvSpPr txBox="1">
          <a:spLocks noChangeArrowheads="1"/>
        </xdr:cNvSpPr>
      </xdr:nvSpPr>
      <xdr:spPr>
        <a:xfrm>
          <a:off x="4657725" y="35175825"/>
          <a:ext cx="2381250" cy="4381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Cope con la herramienta:
Edición / Pegado especial / Valores</a:t>
          </a:r>
        </a:p>
      </xdr:txBody>
    </xdr:sp>
    <xdr:clientData/>
  </xdr:twoCellAnchor>
  <xdr:twoCellAnchor>
    <xdr:from>
      <xdr:col>8</xdr:col>
      <xdr:colOff>19050</xdr:colOff>
      <xdr:row>232</xdr:row>
      <xdr:rowOff>28575</xdr:rowOff>
    </xdr:from>
    <xdr:to>
      <xdr:col>9</xdr:col>
      <xdr:colOff>752475</xdr:colOff>
      <xdr:row>232</xdr:row>
      <xdr:rowOff>76200</xdr:rowOff>
    </xdr:to>
    <xdr:sp>
      <xdr:nvSpPr>
        <xdr:cNvPr id="6" name="Line 7"/>
        <xdr:cNvSpPr>
          <a:spLocks/>
        </xdr:cNvSpPr>
      </xdr:nvSpPr>
      <xdr:spPr>
        <a:xfrm flipH="1">
          <a:off x="5591175" y="38061900"/>
          <a:ext cx="1314450" cy="476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276225</xdr:colOff>
      <xdr:row>9</xdr:row>
      <xdr:rowOff>66675</xdr:rowOff>
    </xdr:from>
    <xdr:to>
      <xdr:col>10</xdr:col>
      <xdr:colOff>161925</xdr:colOff>
      <xdr:row>22</xdr:row>
      <xdr:rowOff>47625</xdr:rowOff>
    </xdr:to>
    <xdr:grpSp>
      <xdr:nvGrpSpPr>
        <xdr:cNvPr id="1" name="Group 22"/>
        <xdr:cNvGrpSpPr>
          <a:grpSpLocks/>
        </xdr:cNvGrpSpPr>
      </xdr:nvGrpSpPr>
      <xdr:grpSpPr>
        <a:xfrm>
          <a:off x="5210175" y="1524000"/>
          <a:ext cx="1866900" cy="2124075"/>
          <a:chOff x="470" y="160"/>
          <a:chExt cx="203" cy="223"/>
        </a:xfrm>
        <a:solidFill>
          <a:srgbClr val="FFFFFF"/>
        </a:solidFill>
      </xdr:grpSpPr>
      <xdr:sp>
        <xdr:nvSpPr>
          <xdr:cNvPr id="2" name="Rectangle 8"/>
          <xdr:cNvSpPr>
            <a:spLocks/>
          </xdr:cNvSpPr>
        </xdr:nvSpPr>
        <xdr:spPr>
          <a:xfrm>
            <a:off x="470" y="160"/>
            <a:ext cx="203" cy="2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1"/>
          <xdr:cNvPicPr preferRelativeResize="1">
            <a:picLocks noChangeAspect="1"/>
          </xdr:cNvPicPr>
        </xdr:nvPicPr>
        <xdr:blipFill>
          <a:blip r:embed="rId1"/>
          <a:stretch>
            <a:fillRect/>
          </a:stretch>
        </xdr:blipFill>
        <xdr:spPr>
          <a:xfrm>
            <a:off x="489" y="228"/>
            <a:ext cx="42" cy="30"/>
          </a:xfrm>
          <a:prstGeom prst="rect">
            <a:avLst/>
          </a:prstGeom>
          <a:solidFill>
            <a:srgbClr val="FFFF99"/>
          </a:solidFill>
          <a:ln w="9525" cmpd="sng">
            <a:noFill/>
          </a:ln>
        </xdr:spPr>
      </xdr:pic>
      <xdr:pic>
        <xdr:nvPicPr>
          <xdr:cNvPr id="4" name="Picture 2"/>
          <xdr:cNvPicPr preferRelativeResize="1">
            <a:picLocks noChangeAspect="1"/>
          </xdr:cNvPicPr>
        </xdr:nvPicPr>
        <xdr:blipFill>
          <a:blip r:embed="rId2"/>
          <a:stretch>
            <a:fillRect/>
          </a:stretch>
        </xdr:blipFill>
        <xdr:spPr>
          <a:xfrm>
            <a:off x="531" y="211"/>
            <a:ext cx="86" cy="47"/>
          </a:xfrm>
          <a:prstGeom prst="rect">
            <a:avLst/>
          </a:prstGeom>
          <a:solidFill>
            <a:srgbClr val="CCFFFF"/>
          </a:solidFill>
          <a:ln w="9525" cmpd="sng">
            <a:noFill/>
          </a:ln>
        </xdr:spPr>
      </xdr:pic>
      <xdr:pic>
        <xdr:nvPicPr>
          <xdr:cNvPr id="5" name="Picture 3"/>
          <xdr:cNvPicPr preferRelativeResize="1">
            <a:picLocks noChangeAspect="1"/>
          </xdr:cNvPicPr>
        </xdr:nvPicPr>
        <xdr:blipFill>
          <a:blip r:embed="rId3"/>
          <a:stretch>
            <a:fillRect/>
          </a:stretch>
        </xdr:blipFill>
        <xdr:spPr>
          <a:xfrm>
            <a:off x="566" y="176"/>
            <a:ext cx="50" cy="35"/>
          </a:xfrm>
          <a:prstGeom prst="rect">
            <a:avLst/>
          </a:prstGeom>
          <a:solidFill>
            <a:srgbClr val="CCFFCC"/>
          </a:solidFill>
          <a:ln w="9525" cmpd="sng">
            <a:noFill/>
          </a:ln>
        </xdr:spPr>
      </xdr:pic>
      <xdr:pic>
        <xdr:nvPicPr>
          <xdr:cNvPr id="6" name="Picture 4"/>
          <xdr:cNvPicPr preferRelativeResize="1">
            <a:picLocks noChangeAspect="1"/>
          </xdr:cNvPicPr>
        </xdr:nvPicPr>
        <xdr:blipFill>
          <a:blip r:embed="rId4"/>
          <a:stretch>
            <a:fillRect/>
          </a:stretch>
        </xdr:blipFill>
        <xdr:spPr>
          <a:xfrm>
            <a:off x="531" y="258"/>
            <a:ext cx="51" cy="29"/>
          </a:xfrm>
          <a:prstGeom prst="rect">
            <a:avLst/>
          </a:prstGeom>
          <a:solidFill>
            <a:srgbClr val="FFCC99"/>
          </a:solidFill>
          <a:ln w="9525" cmpd="sng">
            <a:noFill/>
          </a:ln>
        </xdr:spPr>
      </xdr:pic>
      <xdr:pic>
        <xdr:nvPicPr>
          <xdr:cNvPr id="7" name="Picture 5"/>
          <xdr:cNvPicPr preferRelativeResize="1">
            <a:picLocks noChangeAspect="1"/>
          </xdr:cNvPicPr>
        </xdr:nvPicPr>
        <xdr:blipFill>
          <a:blip r:embed="rId5"/>
          <a:stretch>
            <a:fillRect/>
          </a:stretch>
        </xdr:blipFill>
        <xdr:spPr>
          <a:xfrm>
            <a:off x="532" y="287"/>
            <a:ext cx="53" cy="31"/>
          </a:xfrm>
          <a:prstGeom prst="rect">
            <a:avLst/>
          </a:prstGeom>
          <a:solidFill>
            <a:srgbClr val="99CCFF"/>
          </a:solidFill>
          <a:ln w="9525" cmpd="sng">
            <a:noFill/>
          </a:ln>
        </xdr:spPr>
      </xdr:pic>
      <xdr:pic>
        <xdr:nvPicPr>
          <xdr:cNvPr id="8" name="Picture 6"/>
          <xdr:cNvPicPr preferRelativeResize="1">
            <a:picLocks noChangeAspect="1"/>
          </xdr:cNvPicPr>
        </xdr:nvPicPr>
        <xdr:blipFill>
          <a:blip r:embed="rId6"/>
          <a:stretch>
            <a:fillRect/>
          </a:stretch>
        </xdr:blipFill>
        <xdr:spPr>
          <a:xfrm>
            <a:off x="554" y="317"/>
            <a:ext cx="70" cy="25"/>
          </a:xfrm>
          <a:prstGeom prst="rect">
            <a:avLst/>
          </a:prstGeom>
          <a:solidFill>
            <a:srgbClr val="FFCC99"/>
          </a:solidFill>
          <a:ln w="9525" cmpd="sng">
            <a:noFill/>
          </a:ln>
        </xdr:spPr>
      </xdr:pic>
      <xdr:pic>
        <xdr:nvPicPr>
          <xdr:cNvPr id="9" name="Picture 7"/>
          <xdr:cNvPicPr preferRelativeResize="1">
            <a:picLocks noChangeAspect="1"/>
          </xdr:cNvPicPr>
        </xdr:nvPicPr>
        <xdr:blipFill>
          <a:blip r:embed="rId7"/>
          <a:stretch>
            <a:fillRect/>
          </a:stretch>
        </xdr:blipFill>
        <xdr:spPr>
          <a:xfrm>
            <a:off x="574" y="342"/>
            <a:ext cx="54" cy="30"/>
          </a:xfrm>
          <a:prstGeom prst="rect">
            <a:avLst/>
          </a:prstGeom>
          <a:solidFill>
            <a:srgbClr val="99CCFF"/>
          </a:solidFill>
          <a:ln w="9525" cmpd="sng">
            <a:noFill/>
          </a:ln>
        </xdr:spPr>
      </xdr:pic>
    </xdr:grpSp>
    <xdr:clientData/>
  </xdr:twoCellAnchor>
  <xdr:twoCellAnchor editAs="oneCell">
    <xdr:from>
      <xdr:col>5</xdr:col>
      <xdr:colOff>19050</xdr:colOff>
      <xdr:row>27</xdr:row>
      <xdr:rowOff>28575</xdr:rowOff>
    </xdr:from>
    <xdr:to>
      <xdr:col>6</xdr:col>
      <xdr:colOff>447675</xdr:colOff>
      <xdr:row>35</xdr:row>
      <xdr:rowOff>104775</xdr:rowOff>
    </xdr:to>
    <xdr:pic>
      <xdr:nvPicPr>
        <xdr:cNvPr id="10" name="Picture 10"/>
        <xdr:cNvPicPr preferRelativeResize="1">
          <a:picLocks noChangeAspect="1"/>
        </xdr:cNvPicPr>
      </xdr:nvPicPr>
      <xdr:blipFill>
        <a:blip r:embed="rId8"/>
        <a:stretch>
          <a:fillRect/>
        </a:stretch>
      </xdr:blipFill>
      <xdr:spPr>
        <a:xfrm>
          <a:off x="3667125" y="4438650"/>
          <a:ext cx="1076325" cy="1409700"/>
        </a:xfrm>
        <a:prstGeom prst="rect">
          <a:avLst/>
        </a:prstGeom>
        <a:solidFill>
          <a:srgbClr val="CCFFFF"/>
        </a:solidFill>
        <a:ln w="9525" cmpd="sng">
          <a:solidFill>
            <a:srgbClr val="FF00FF"/>
          </a:solidFill>
          <a:headEnd type="none"/>
          <a:tailEnd type="none"/>
        </a:ln>
      </xdr:spPr>
    </xdr:pic>
    <xdr:clientData/>
  </xdr:twoCellAnchor>
  <xdr:twoCellAnchor editAs="oneCell">
    <xdr:from>
      <xdr:col>6</xdr:col>
      <xdr:colOff>219075</xdr:colOff>
      <xdr:row>156</xdr:row>
      <xdr:rowOff>0</xdr:rowOff>
    </xdr:from>
    <xdr:to>
      <xdr:col>8</xdr:col>
      <xdr:colOff>9525</xdr:colOff>
      <xdr:row>161</xdr:row>
      <xdr:rowOff>0</xdr:rowOff>
    </xdr:to>
    <xdr:pic>
      <xdr:nvPicPr>
        <xdr:cNvPr id="11" name="Picture 14"/>
        <xdr:cNvPicPr preferRelativeResize="1">
          <a:picLocks noChangeAspect="1"/>
        </xdr:cNvPicPr>
      </xdr:nvPicPr>
      <xdr:blipFill>
        <a:blip r:embed="rId9"/>
        <a:stretch>
          <a:fillRect/>
        </a:stretch>
      </xdr:blipFill>
      <xdr:spPr>
        <a:xfrm>
          <a:off x="4514850" y="25717500"/>
          <a:ext cx="1066800" cy="809625"/>
        </a:xfrm>
        <a:prstGeom prst="rect">
          <a:avLst/>
        </a:prstGeom>
        <a:solidFill>
          <a:srgbClr val="CCFFCC"/>
        </a:solidFill>
        <a:ln w="9525" cmpd="sng">
          <a:solidFill>
            <a:srgbClr val="FF00FF"/>
          </a:solidFill>
          <a:headEnd type="none"/>
          <a:tailEnd type="none"/>
        </a:ln>
      </xdr:spPr>
    </xdr:pic>
    <xdr:clientData/>
  </xdr:twoCellAnchor>
  <xdr:twoCellAnchor editAs="oneCell">
    <xdr:from>
      <xdr:col>1</xdr:col>
      <xdr:colOff>457200</xdr:colOff>
      <xdr:row>246</xdr:row>
      <xdr:rowOff>85725</xdr:rowOff>
    </xdr:from>
    <xdr:to>
      <xdr:col>5</xdr:col>
      <xdr:colOff>466725</xdr:colOff>
      <xdr:row>248</xdr:row>
      <xdr:rowOff>95250</xdr:rowOff>
    </xdr:to>
    <xdr:pic>
      <xdr:nvPicPr>
        <xdr:cNvPr id="12" name="Picture 16"/>
        <xdr:cNvPicPr preferRelativeResize="1">
          <a:picLocks noChangeAspect="1"/>
        </xdr:cNvPicPr>
      </xdr:nvPicPr>
      <xdr:blipFill>
        <a:blip r:embed="rId10"/>
        <a:stretch>
          <a:fillRect/>
        </a:stretch>
      </xdr:blipFill>
      <xdr:spPr>
        <a:xfrm>
          <a:off x="1514475" y="40566975"/>
          <a:ext cx="2600325" cy="333375"/>
        </a:xfrm>
        <a:prstGeom prst="rect">
          <a:avLst/>
        </a:prstGeom>
        <a:solidFill>
          <a:srgbClr val="CCFFFF"/>
        </a:solidFill>
        <a:ln w="9525" cmpd="sng">
          <a:noFill/>
        </a:ln>
      </xdr:spPr>
    </xdr:pic>
    <xdr:clientData/>
  </xdr:twoCellAnchor>
  <xdr:twoCellAnchor editAs="oneCell">
    <xdr:from>
      <xdr:col>8</xdr:col>
      <xdr:colOff>28575</xdr:colOff>
      <xdr:row>250</xdr:row>
      <xdr:rowOff>66675</xdr:rowOff>
    </xdr:from>
    <xdr:to>
      <xdr:col>10</xdr:col>
      <xdr:colOff>133350</xdr:colOff>
      <xdr:row>264</xdr:row>
      <xdr:rowOff>47625</xdr:rowOff>
    </xdr:to>
    <xdr:pic>
      <xdr:nvPicPr>
        <xdr:cNvPr id="13" name="Picture 17"/>
        <xdr:cNvPicPr preferRelativeResize="1">
          <a:picLocks noChangeAspect="1"/>
        </xdr:cNvPicPr>
      </xdr:nvPicPr>
      <xdr:blipFill>
        <a:blip r:embed="rId11"/>
        <a:stretch>
          <a:fillRect/>
        </a:stretch>
      </xdr:blipFill>
      <xdr:spPr>
        <a:xfrm>
          <a:off x="5600700" y="41195625"/>
          <a:ext cx="1447800" cy="2257425"/>
        </a:xfrm>
        <a:prstGeom prst="rect">
          <a:avLst/>
        </a:prstGeom>
        <a:solidFill>
          <a:srgbClr val="CCFFFF"/>
        </a:solidFill>
        <a:ln w="9525" cmpd="sng">
          <a:solidFill>
            <a:srgbClr val="FF00FF"/>
          </a:solidFill>
          <a:headEnd type="none"/>
          <a:tailEnd type="none"/>
        </a:ln>
      </xdr:spPr>
    </xdr:pic>
    <xdr:clientData/>
  </xdr:twoCellAnchor>
  <xdr:twoCellAnchor editAs="oneCell">
    <xdr:from>
      <xdr:col>7</xdr:col>
      <xdr:colOff>390525</xdr:colOff>
      <xdr:row>268</xdr:row>
      <xdr:rowOff>47625</xdr:rowOff>
    </xdr:from>
    <xdr:to>
      <xdr:col>9</xdr:col>
      <xdr:colOff>600075</xdr:colOff>
      <xdr:row>273</xdr:row>
      <xdr:rowOff>57150</xdr:rowOff>
    </xdr:to>
    <xdr:pic>
      <xdr:nvPicPr>
        <xdr:cNvPr id="14" name="Picture 18"/>
        <xdr:cNvPicPr preferRelativeResize="1">
          <a:picLocks noChangeAspect="1"/>
        </xdr:cNvPicPr>
      </xdr:nvPicPr>
      <xdr:blipFill>
        <a:blip r:embed="rId12"/>
        <a:stretch>
          <a:fillRect/>
        </a:stretch>
      </xdr:blipFill>
      <xdr:spPr>
        <a:xfrm>
          <a:off x="5324475" y="44100750"/>
          <a:ext cx="1428750" cy="838200"/>
        </a:xfrm>
        <a:prstGeom prst="rect">
          <a:avLst/>
        </a:prstGeom>
        <a:solidFill>
          <a:srgbClr val="CCFFCC"/>
        </a:solidFill>
        <a:ln w="9525" cmpd="sng">
          <a:solidFill>
            <a:srgbClr val="FF00FF"/>
          </a:solidFill>
          <a:headEnd type="none"/>
          <a:tailEnd type="none"/>
        </a:ln>
      </xdr:spPr>
    </xdr:pic>
    <xdr:clientData/>
  </xdr:twoCellAnchor>
  <xdr:twoCellAnchor editAs="oneCell">
    <xdr:from>
      <xdr:col>7</xdr:col>
      <xdr:colOff>476250</xdr:colOff>
      <xdr:row>276</xdr:row>
      <xdr:rowOff>9525</xdr:rowOff>
    </xdr:from>
    <xdr:to>
      <xdr:col>9</xdr:col>
      <xdr:colOff>561975</xdr:colOff>
      <xdr:row>287</xdr:row>
      <xdr:rowOff>76200</xdr:rowOff>
    </xdr:to>
    <xdr:pic>
      <xdr:nvPicPr>
        <xdr:cNvPr id="15" name="Picture 19"/>
        <xdr:cNvPicPr preferRelativeResize="1">
          <a:picLocks noChangeAspect="1"/>
        </xdr:cNvPicPr>
      </xdr:nvPicPr>
      <xdr:blipFill>
        <a:blip r:embed="rId13"/>
        <a:stretch>
          <a:fillRect/>
        </a:stretch>
      </xdr:blipFill>
      <xdr:spPr>
        <a:xfrm>
          <a:off x="5410200" y="45377100"/>
          <a:ext cx="1304925" cy="1847850"/>
        </a:xfrm>
        <a:prstGeom prst="rect">
          <a:avLst/>
        </a:prstGeom>
        <a:solidFill>
          <a:srgbClr val="CCFFCC"/>
        </a:solidFill>
        <a:ln w="9525" cmpd="sng">
          <a:solidFill>
            <a:srgbClr val="FF00FF"/>
          </a:solidFill>
          <a:headEnd type="none"/>
          <a:tailEnd type="none"/>
        </a:ln>
      </xdr:spPr>
    </xdr:pic>
    <xdr:clientData/>
  </xdr:twoCellAnchor>
  <xdr:twoCellAnchor editAs="oneCell">
    <xdr:from>
      <xdr:col>9</xdr:col>
      <xdr:colOff>66675</xdr:colOff>
      <xdr:row>324</xdr:row>
      <xdr:rowOff>0</xdr:rowOff>
    </xdr:from>
    <xdr:to>
      <xdr:col>11</xdr:col>
      <xdr:colOff>504825</xdr:colOff>
      <xdr:row>339</xdr:row>
      <xdr:rowOff>9525</xdr:rowOff>
    </xdr:to>
    <xdr:pic>
      <xdr:nvPicPr>
        <xdr:cNvPr id="16" name="Picture 20"/>
        <xdr:cNvPicPr preferRelativeResize="1">
          <a:picLocks noChangeAspect="1"/>
        </xdr:cNvPicPr>
      </xdr:nvPicPr>
      <xdr:blipFill>
        <a:blip r:embed="rId14"/>
        <a:stretch>
          <a:fillRect/>
        </a:stretch>
      </xdr:blipFill>
      <xdr:spPr>
        <a:xfrm>
          <a:off x="6219825" y="53187600"/>
          <a:ext cx="1962150" cy="2447925"/>
        </a:xfrm>
        <a:prstGeom prst="rect">
          <a:avLst/>
        </a:prstGeom>
        <a:solidFill>
          <a:srgbClr val="CCFFCC"/>
        </a:solidFill>
        <a:ln w="9525" cmpd="sng">
          <a:solidFill>
            <a:srgbClr val="FF00FF"/>
          </a:solidFill>
          <a:headEnd type="none"/>
          <a:tailEnd type="none"/>
        </a:ln>
      </xdr:spPr>
    </xdr:pic>
    <xdr:clientData/>
  </xdr:twoCellAnchor>
  <xdr:twoCellAnchor editAs="oneCell">
    <xdr:from>
      <xdr:col>8</xdr:col>
      <xdr:colOff>390525</xdr:colOff>
      <xdr:row>343</xdr:row>
      <xdr:rowOff>9525</xdr:rowOff>
    </xdr:from>
    <xdr:to>
      <xdr:col>10</xdr:col>
      <xdr:colOff>476250</xdr:colOff>
      <xdr:row>347</xdr:row>
      <xdr:rowOff>66675</xdr:rowOff>
    </xdr:to>
    <xdr:pic>
      <xdr:nvPicPr>
        <xdr:cNvPr id="17" name="Picture 24"/>
        <xdr:cNvPicPr preferRelativeResize="1">
          <a:picLocks noChangeAspect="1"/>
        </xdr:cNvPicPr>
      </xdr:nvPicPr>
      <xdr:blipFill>
        <a:blip r:embed="rId15"/>
        <a:stretch>
          <a:fillRect/>
        </a:stretch>
      </xdr:blipFill>
      <xdr:spPr>
        <a:xfrm>
          <a:off x="5962650" y="56283225"/>
          <a:ext cx="1428750" cy="723900"/>
        </a:xfrm>
        <a:prstGeom prst="rect">
          <a:avLst/>
        </a:prstGeom>
        <a:solidFill>
          <a:srgbClr val="CCFFCC"/>
        </a:solidFill>
        <a:ln w="9525" cmpd="sng">
          <a:solidFill>
            <a:srgbClr val="FF00FF"/>
          </a:solidFill>
          <a:headEnd type="none"/>
          <a:tailEnd type="none"/>
        </a:ln>
      </xdr:spPr>
    </xdr:pic>
    <xdr:clientData/>
  </xdr:twoCellAnchor>
  <xdr:twoCellAnchor editAs="oneCell">
    <xdr:from>
      <xdr:col>8</xdr:col>
      <xdr:colOff>285750</xdr:colOff>
      <xdr:row>349</xdr:row>
      <xdr:rowOff>0</xdr:rowOff>
    </xdr:from>
    <xdr:to>
      <xdr:col>10</xdr:col>
      <xdr:colOff>428625</xdr:colOff>
      <xdr:row>360</xdr:row>
      <xdr:rowOff>152400</xdr:rowOff>
    </xdr:to>
    <xdr:pic>
      <xdr:nvPicPr>
        <xdr:cNvPr id="18" name="Picture 25"/>
        <xdr:cNvPicPr preferRelativeResize="1">
          <a:picLocks noChangeAspect="1"/>
        </xdr:cNvPicPr>
      </xdr:nvPicPr>
      <xdr:blipFill>
        <a:blip r:embed="rId16"/>
        <a:stretch>
          <a:fillRect/>
        </a:stretch>
      </xdr:blipFill>
      <xdr:spPr>
        <a:xfrm>
          <a:off x="5857875" y="57264300"/>
          <a:ext cx="1485900" cy="1933575"/>
        </a:xfrm>
        <a:prstGeom prst="rect">
          <a:avLst/>
        </a:prstGeom>
        <a:solidFill>
          <a:srgbClr val="CCFFFF"/>
        </a:solidFill>
        <a:ln w="9525" cmpd="sng">
          <a:solidFill>
            <a:srgbClr val="FF00FF"/>
          </a:solidFill>
          <a:headEnd type="none"/>
          <a:tailEnd type="none"/>
        </a:ln>
      </xdr:spPr>
    </xdr:pic>
    <xdr:clientData/>
  </xdr:twoCellAnchor>
  <xdr:twoCellAnchor editAs="oneCell">
    <xdr:from>
      <xdr:col>1</xdr:col>
      <xdr:colOff>238125</xdr:colOff>
      <xdr:row>385</xdr:row>
      <xdr:rowOff>9525</xdr:rowOff>
    </xdr:from>
    <xdr:to>
      <xdr:col>6</xdr:col>
      <xdr:colOff>304800</xdr:colOff>
      <xdr:row>387</xdr:row>
      <xdr:rowOff>114300</xdr:rowOff>
    </xdr:to>
    <xdr:pic>
      <xdr:nvPicPr>
        <xdr:cNvPr id="19" name="Picture 26"/>
        <xdr:cNvPicPr preferRelativeResize="1">
          <a:picLocks noChangeAspect="1"/>
        </xdr:cNvPicPr>
      </xdr:nvPicPr>
      <xdr:blipFill>
        <a:blip r:embed="rId17"/>
        <a:stretch>
          <a:fillRect/>
        </a:stretch>
      </xdr:blipFill>
      <xdr:spPr>
        <a:xfrm>
          <a:off x="1295400" y="63122175"/>
          <a:ext cx="3305175" cy="428625"/>
        </a:xfrm>
        <a:prstGeom prst="rect">
          <a:avLst/>
        </a:prstGeom>
        <a:solidFill>
          <a:srgbClr val="CCFFFF"/>
        </a:solidFill>
        <a:ln w="9525" cmpd="sng">
          <a:solidFill>
            <a:srgbClr val="FF00FF"/>
          </a:solidFill>
          <a:headEnd type="none"/>
          <a:tailEnd type="none"/>
        </a:ln>
      </xdr:spPr>
    </xdr:pic>
    <xdr:clientData/>
  </xdr:twoCellAnchor>
  <xdr:twoCellAnchor editAs="oneCell">
    <xdr:from>
      <xdr:col>5</xdr:col>
      <xdr:colOff>352425</xdr:colOff>
      <xdr:row>399</xdr:row>
      <xdr:rowOff>104775</xdr:rowOff>
    </xdr:from>
    <xdr:to>
      <xdr:col>7</xdr:col>
      <xdr:colOff>66675</xdr:colOff>
      <xdr:row>410</xdr:row>
      <xdr:rowOff>152400</xdr:rowOff>
    </xdr:to>
    <xdr:pic>
      <xdr:nvPicPr>
        <xdr:cNvPr id="20" name="Picture 27"/>
        <xdr:cNvPicPr preferRelativeResize="1">
          <a:picLocks noChangeAspect="1"/>
        </xdr:cNvPicPr>
      </xdr:nvPicPr>
      <xdr:blipFill>
        <a:blip r:embed="rId18"/>
        <a:stretch>
          <a:fillRect/>
        </a:stretch>
      </xdr:blipFill>
      <xdr:spPr>
        <a:xfrm>
          <a:off x="4000500" y="65493900"/>
          <a:ext cx="1000125" cy="1857375"/>
        </a:xfrm>
        <a:prstGeom prst="rect">
          <a:avLst/>
        </a:prstGeom>
        <a:solidFill>
          <a:srgbClr val="CCFFFF"/>
        </a:solidFill>
        <a:ln w="9525" cmpd="sng">
          <a:solidFill>
            <a:srgbClr val="FF00FF"/>
          </a:solidFill>
          <a:headEnd type="none"/>
          <a:tailEnd type="none"/>
        </a:ln>
      </xdr:spPr>
    </xdr:pic>
    <xdr:clientData/>
  </xdr:twoCellAnchor>
  <xdr:twoCellAnchor editAs="oneCell">
    <xdr:from>
      <xdr:col>8</xdr:col>
      <xdr:colOff>0</xdr:colOff>
      <xdr:row>390</xdr:row>
      <xdr:rowOff>0</xdr:rowOff>
    </xdr:from>
    <xdr:to>
      <xdr:col>10</xdr:col>
      <xdr:colOff>66675</xdr:colOff>
      <xdr:row>398</xdr:row>
      <xdr:rowOff>123825</xdr:rowOff>
    </xdr:to>
    <xdr:pic>
      <xdr:nvPicPr>
        <xdr:cNvPr id="21" name="Picture 29"/>
        <xdr:cNvPicPr preferRelativeResize="1">
          <a:picLocks noChangeAspect="1"/>
        </xdr:cNvPicPr>
      </xdr:nvPicPr>
      <xdr:blipFill>
        <a:blip r:embed="rId19"/>
        <a:stretch>
          <a:fillRect/>
        </a:stretch>
      </xdr:blipFill>
      <xdr:spPr>
        <a:xfrm>
          <a:off x="5572125" y="63922275"/>
          <a:ext cx="1409700" cy="1428750"/>
        </a:xfrm>
        <a:prstGeom prst="rect">
          <a:avLst/>
        </a:prstGeom>
        <a:solidFill>
          <a:srgbClr val="CCFFCC"/>
        </a:solidFill>
        <a:ln w="9525" cmpd="sng">
          <a:solidFill>
            <a:srgbClr val="FF00FF"/>
          </a:solidFill>
          <a:headEnd type="none"/>
          <a:tailEnd type="none"/>
        </a:ln>
      </xdr:spPr>
    </xdr:pic>
    <xdr:clientData/>
  </xdr:twoCellAnchor>
  <xdr:twoCellAnchor editAs="oneCell">
    <xdr:from>
      <xdr:col>7</xdr:col>
      <xdr:colOff>0</xdr:colOff>
      <xdr:row>414</xdr:row>
      <xdr:rowOff>9525</xdr:rowOff>
    </xdr:from>
    <xdr:to>
      <xdr:col>9</xdr:col>
      <xdr:colOff>57150</xdr:colOff>
      <xdr:row>423</xdr:row>
      <xdr:rowOff>47625</xdr:rowOff>
    </xdr:to>
    <xdr:pic>
      <xdr:nvPicPr>
        <xdr:cNvPr id="22" name="Picture 30"/>
        <xdr:cNvPicPr preferRelativeResize="1">
          <a:picLocks noChangeAspect="1"/>
        </xdr:cNvPicPr>
      </xdr:nvPicPr>
      <xdr:blipFill>
        <a:blip r:embed="rId20"/>
        <a:stretch>
          <a:fillRect/>
        </a:stretch>
      </xdr:blipFill>
      <xdr:spPr>
        <a:xfrm>
          <a:off x="4933950" y="67856100"/>
          <a:ext cx="1276350" cy="1495425"/>
        </a:xfrm>
        <a:prstGeom prst="rect">
          <a:avLst/>
        </a:prstGeom>
        <a:solidFill>
          <a:srgbClr val="CCFFCC"/>
        </a:solidFill>
        <a:ln w="9525" cmpd="sng">
          <a:solidFill>
            <a:srgbClr val="FF00FF"/>
          </a:solidFill>
          <a:headEnd type="none"/>
          <a:tailEnd type="none"/>
        </a:ln>
      </xdr:spPr>
    </xdr:pic>
    <xdr:clientData/>
  </xdr:twoCellAnchor>
  <xdr:twoCellAnchor editAs="oneCell">
    <xdr:from>
      <xdr:col>5</xdr:col>
      <xdr:colOff>447675</xdr:colOff>
      <xdr:row>424</xdr:row>
      <xdr:rowOff>114300</xdr:rowOff>
    </xdr:from>
    <xdr:to>
      <xdr:col>7</xdr:col>
      <xdr:colOff>190500</xdr:colOff>
      <xdr:row>438</xdr:row>
      <xdr:rowOff>38100</xdr:rowOff>
    </xdr:to>
    <xdr:pic>
      <xdr:nvPicPr>
        <xdr:cNvPr id="23" name="Picture 31"/>
        <xdr:cNvPicPr preferRelativeResize="1">
          <a:picLocks noChangeAspect="1"/>
        </xdr:cNvPicPr>
      </xdr:nvPicPr>
      <xdr:blipFill>
        <a:blip r:embed="rId21"/>
        <a:stretch>
          <a:fillRect/>
        </a:stretch>
      </xdr:blipFill>
      <xdr:spPr>
        <a:xfrm>
          <a:off x="4095750" y="69580125"/>
          <a:ext cx="1028700" cy="2257425"/>
        </a:xfrm>
        <a:prstGeom prst="rect">
          <a:avLst/>
        </a:prstGeom>
        <a:solidFill>
          <a:srgbClr val="CCFFFF"/>
        </a:solidFill>
        <a:ln w="9525" cmpd="sng">
          <a:solidFill>
            <a:srgbClr val="FF00FF"/>
          </a:solidFill>
          <a:headEnd type="none"/>
          <a:tailEnd type="none"/>
        </a:ln>
      </xdr:spPr>
    </xdr:pic>
    <xdr:clientData/>
  </xdr:twoCellAnchor>
  <xdr:twoCellAnchor editAs="oneCell">
    <xdr:from>
      <xdr:col>1</xdr:col>
      <xdr:colOff>76200</xdr:colOff>
      <xdr:row>442</xdr:row>
      <xdr:rowOff>95250</xdr:rowOff>
    </xdr:from>
    <xdr:to>
      <xdr:col>4</xdr:col>
      <xdr:colOff>66675</xdr:colOff>
      <xdr:row>443</xdr:row>
      <xdr:rowOff>142875</xdr:rowOff>
    </xdr:to>
    <xdr:pic>
      <xdr:nvPicPr>
        <xdr:cNvPr id="24" name="Picture 32"/>
        <xdr:cNvPicPr preferRelativeResize="1">
          <a:picLocks noChangeAspect="1"/>
        </xdr:cNvPicPr>
      </xdr:nvPicPr>
      <xdr:blipFill>
        <a:blip r:embed="rId22"/>
        <a:stretch>
          <a:fillRect/>
        </a:stretch>
      </xdr:blipFill>
      <xdr:spPr>
        <a:xfrm>
          <a:off x="1133475" y="72542400"/>
          <a:ext cx="1933575" cy="209550"/>
        </a:xfrm>
        <a:prstGeom prst="rect">
          <a:avLst/>
        </a:prstGeom>
        <a:solidFill>
          <a:srgbClr val="FFFF00"/>
        </a:solidFill>
        <a:ln w="9525" cmpd="sng">
          <a:solidFill>
            <a:srgbClr val="FF00FF"/>
          </a:solidFill>
          <a:headEnd type="none"/>
          <a:tailEnd type="none"/>
        </a:ln>
      </xdr:spPr>
    </xdr:pic>
    <xdr:clientData/>
  </xdr:twoCellAnchor>
  <xdr:twoCellAnchor editAs="oneCell">
    <xdr:from>
      <xdr:col>9</xdr:col>
      <xdr:colOff>733425</xdr:colOff>
      <xdr:row>443</xdr:row>
      <xdr:rowOff>123825</xdr:rowOff>
    </xdr:from>
    <xdr:to>
      <xdr:col>13</xdr:col>
      <xdr:colOff>76200</xdr:colOff>
      <xdr:row>446</xdr:row>
      <xdr:rowOff>123825</xdr:rowOff>
    </xdr:to>
    <xdr:pic>
      <xdr:nvPicPr>
        <xdr:cNvPr id="25" name="Picture 33"/>
        <xdr:cNvPicPr preferRelativeResize="1">
          <a:picLocks noChangeAspect="1"/>
        </xdr:cNvPicPr>
      </xdr:nvPicPr>
      <xdr:blipFill>
        <a:blip r:embed="rId23"/>
        <a:stretch>
          <a:fillRect/>
        </a:stretch>
      </xdr:blipFill>
      <xdr:spPr>
        <a:xfrm>
          <a:off x="6886575" y="72732900"/>
          <a:ext cx="2390775" cy="485775"/>
        </a:xfrm>
        <a:prstGeom prst="rect">
          <a:avLst/>
        </a:prstGeom>
        <a:solidFill>
          <a:srgbClr val="FFFF99"/>
        </a:solidFill>
        <a:ln w="9525" cmpd="sng">
          <a:solidFill>
            <a:srgbClr val="FF00FF"/>
          </a:solidFill>
          <a:headEnd type="none"/>
          <a:tailEnd type="none"/>
        </a:ln>
      </xdr:spPr>
    </xdr:pic>
    <xdr:clientData/>
  </xdr:twoCellAnchor>
  <xdr:twoCellAnchor editAs="oneCell">
    <xdr:from>
      <xdr:col>2</xdr:col>
      <xdr:colOff>38100</xdr:colOff>
      <xdr:row>452</xdr:row>
      <xdr:rowOff>95250</xdr:rowOff>
    </xdr:from>
    <xdr:to>
      <xdr:col>4</xdr:col>
      <xdr:colOff>571500</xdr:colOff>
      <xdr:row>454</xdr:row>
      <xdr:rowOff>0</xdr:rowOff>
    </xdr:to>
    <xdr:pic>
      <xdr:nvPicPr>
        <xdr:cNvPr id="26" name="Picture 34"/>
        <xdr:cNvPicPr preferRelativeResize="1">
          <a:picLocks noChangeAspect="1"/>
        </xdr:cNvPicPr>
      </xdr:nvPicPr>
      <xdr:blipFill>
        <a:blip r:embed="rId24"/>
        <a:stretch>
          <a:fillRect/>
        </a:stretch>
      </xdr:blipFill>
      <xdr:spPr>
        <a:xfrm>
          <a:off x="1743075" y="74161650"/>
          <a:ext cx="1828800" cy="228600"/>
        </a:xfrm>
        <a:prstGeom prst="rect">
          <a:avLst/>
        </a:prstGeom>
        <a:solidFill>
          <a:srgbClr val="CCFFCC"/>
        </a:solidFill>
        <a:ln w="9525" cmpd="sng">
          <a:solidFill>
            <a:srgbClr val="FF00FF"/>
          </a:solidFill>
          <a:headEnd type="none"/>
          <a:tailEnd type="none"/>
        </a:ln>
      </xdr:spPr>
    </xdr:pic>
    <xdr:clientData/>
  </xdr:twoCellAnchor>
  <xdr:twoCellAnchor editAs="oneCell">
    <xdr:from>
      <xdr:col>8</xdr:col>
      <xdr:colOff>142875</xdr:colOff>
      <xdr:row>448</xdr:row>
      <xdr:rowOff>47625</xdr:rowOff>
    </xdr:from>
    <xdr:to>
      <xdr:col>10</xdr:col>
      <xdr:colOff>238125</xdr:colOff>
      <xdr:row>455</xdr:row>
      <xdr:rowOff>152400</xdr:rowOff>
    </xdr:to>
    <xdr:pic>
      <xdr:nvPicPr>
        <xdr:cNvPr id="27" name="Picture 35"/>
        <xdr:cNvPicPr preferRelativeResize="1">
          <a:picLocks noChangeAspect="1"/>
        </xdr:cNvPicPr>
      </xdr:nvPicPr>
      <xdr:blipFill>
        <a:blip r:embed="rId25"/>
        <a:stretch>
          <a:fillRect/>
        </a:stretch>
      </xdr:blipFill>
      <xdr:spPr>
        <a:xfrm>
          <a:off x="5715000" y="73466325"/>
          <a:ext cx="1438275" cy="1238250"/>
        </a:xfrm>
        <a:prstGeom prst="rect">
          <a:avLst/>
        </a:prstGeom>
        <a:solidFill>
          <a:srgbClr val="CCFFCC"/>
        </a:solidFill>
        <a:ln w="9525" cmpd="sng">
          <a:solidFill>
            <a:srgbClr val="FF00FF"/>
          </a:solidFill>
          <a:headEnd type="none"/>
          <a:tailEnd type="none"/>
        </a:ln>
      </xdr:spPr>
    </xdr:pic>
    <xdr:clientData/>
  </xdr:twoCellAnchor>
  <xdr:twoCellAnchor editAs="oneCell">
    <xdr:from>
      <xdr:col>1</xdr:col>
      <xdr:colOff>76200</xdr:colOff>
      <xdr:row>468</xdr:row>
      <xdr:rowOff>123825</xdr:rowOff>
    </xdr:from>
    <xdr:to>
      <xdr:col>4</xdr:col>
      <xdr:colOff>66675</xdr:colOff>
      <xdr:row>470</xdr:row>
      <xdr:rowOff>9525</xdr:rowOff>
    </xdr:to>
    <xdr:pic>
      <xdr:nvPicPr>
        <xdr:cNvPr id="28" name="Picture 36"/>
        <xdr:cNvPicPr preferRelativeResize="1">
          <a:picLocks noChangeAspect="1"/>
        </xdr:cNvPicPr>
      </xdr:nvPicPr>
      <xdr:blipFill>
        <a:blip r:embed="rId22"/>
        <a:stretch>
          <a:fillRect/>
        </a:stretch>
      </xdr:blipFill>
      <xdr:spPr>
        <a:xfrm>
          <a:off x="1133475" y="76781025"/>
          <a:ext cx="1933575" cy="209550"/>
        </a:xfrm>
        <a:prstGeom prst="rect">
          <a:avLst/>
        </a:prstGeom>
        <a:solidFill>
          <a:srgbClr val="FFFF00"/>
        </a:solidFill>
        <a:ln w="9525" cmpd="sng">
          <a:solidFill>
            <a:srgbClr val="FF00FF"/>
          </a:solidFill>
          <a:headEnd type="none"/>
          <a:tailEnd type="none"/>
        </a:ln>
      </xdr:spPr>
    </xdr:pic>
    <xdr:clientData/>
  </xdr:twoCellAnchor>
  <xdr:twoCellAnchor>
    <xdr:from>
      <xdr:col>1</xdr:col>
      <xdr:colOff>466725</xdr:colOff>
      <xdr:row>0</xdr:row>
      <xdr:rowOff>66675</xdr:rowOff>
    </xdr:from>
    <xdr:to>
      <xdr:col>12</xdr:col>
      <xdr:colOff>619125</xdr:colOff>
      <xdr:row>5</xdr:row>
      <xdr:rowOff>47625</xdr:rowOff>
    </xdr:to>
    <xdr:sp>
      <xdr:nvSpPr>
        <xdr:cNvPr id="29" name="Rectangle 37"/>
        <xdr:cNvSpPr>
          <a:spLocks/>
        </xdr:cNvSpPr>
      </xdr:nvSpPr>
      <xdr:spPr>
        <a:xfrm>
          <a:off x="1524000" y="66675"/>
          <a:ext cx="7534275" cy="790575"/>
        </a:xfrm>
        <a:prstGeom prst="roundRect">
          <a:avLst/>
        </a:prstGeom>
        <a:blipFill>
          <a:blip r:embed="rId37"/>
          <a:srcRect/>
          <a:stretch>
            <a:fillRect/>
          </a:stretch>
        </a:blipFill>
        <a:ln w="9525" cmpd="sng">
          <a:solidFill>
            <a:srgbClr val="000000"/>
          </a:solidFill>
          <a:headEnd type="none"/>
          <a:tailEnd type="none"/>
        </a:ln>
      </xdr:spPr>
      <xdr:txBody>
        <a:bodyPr vertOverflow="clip" wrap="square"/>
        <a:p>
          <a:pPr algn="ctr">
            <a:defRPr/>
          </a:pPr>
          <a:r>
            <a:rPr lang="en-US" cap="none" sz="2200" b="1" i="0" u="none" baseline="0">
              <a:solidFill>
                <a:srgbClr val="FFCC00"/>
              </a:solidFill>
            </a:rPr>
            <a:t>Cursos Programados: Precálculo.
División Sintética, Capítulo V. Respuestas.</a:t>
          </a:r>
        </a:p>
      </xdr:txBody>
    </xdr:sp>
    <xdr:clientData/>
  </xdr:twoCellAnchor>
  <xdr:twoCellAnchor editAs="oneCell">
    <xdr:from>
      <xdr:col>7</xdr:col>
      <xdr:colOff>0</xdr:colOff>
      <xdr:row>40</xdr:row>
      <xdr:rowOff>0</xdr:rowOff>
    </xdr:from>
    <xdr:to>
      <xdr:col>10</xdr:col>
      <xdr:colOff>476250</xdr:colOff>
      <xdr:row>42</xdr:row>
      <xdr:rowOff>85725</xdr:rowOff>
    </xdr:to>
    <xdr:pic>
      <xdr:nvPicPr>
        <xdr:cNvPr id="30" name="Picture 39"/>
        <xdr:cNvPicPr preferRelativeResize="1">
          <a:picLocks noChangeAspect="1"/>
        </xdr:cNvPicPr>
      </xdr:nvPicPr>
      <xdr:blipFill>
        <a:blip r:embed="rId26"/>
        <a:stretch>
          <a:fillRect/>
        </a:stretch>
      </xdr:blipFill>
      <xdr:spPr>
        <a:xfrm>
          <a:off x="4933950" y="6553200"/>
          <a:ext cx="2457450" cy="409575"/>
        </a:xfrm>
        <a:prstGeom prst="rect">
          <a:avLst/>
        </a:prstGeom>
        <a:noFill/>
        <a:ln w="9525" cmpd="sng">
          <a:noFill/>
        </a:ln>
      </xdr:spPr>
    </xdr:pic>
    <xdr:clientData/>
  </xdr:twoCellAnchor>
  <xdr:twoCellAnchor>
    <xdr:from>
      <xdr:col>6</xdr:col>
      <xdr:colOff>180975</xdr:colOff>
      <xdr:row>62</xdr:row>
      <xdr:rowOff>57150</xdr:rowOff>
    </xdr:from>
    <xdr:to>
      <xdr:col>10</xdr:col>
      <xdr:colOff>323850</xdr:colOff>
      <xdr:row>64</xdr:row>
      <xdr:rowOff>133350</xdr:rowOff>
    </xdr:to>
    <xdr:pic>
      <xdr:nvPicPr>
        <xdr:cNvPr id="31" name="Picture 40"/>
        <xdr:cNvPicPr preferRelativeResize="1">
          <a:picLocks noChangeAspect="1"/>
        </xdr:cNvPicPr>
      </xdr:nvPicPr>
      <xdr:blipFill>
        <a:blip r:embed="rId27"/>
        <a:stretch>
          <a:fillRect/>
        </a:stretch>
      </xdr:blipFill>
      <xdr:spPr>
        <a:xfrm>
          <a:off x="4476750" y="10248900"/>
          <a:ext cx="2762250" cy="400050"/>
        </a:xfrm>
        <a:prstGeom prst="rect">
          <a:avLst/>
        </a:prstGeom>
        <a:solidFill>
          <a:srgbClr val="FFFF00"/>
        </a:solidFill>
        <a:ln w="9525" cmpd="sng">
          <a:solidFill>
            <a:srgbClr val="FF9900"/>
          </a:solidFill>
          <a:headEnd type="none"/>
          <a:tailEnd type="none"/>
        </a:ln>
      </xdr:spPr>
    </xdr:pic>
    <xdr:clientData/>
  </xdr:twoCellAnchor>
  <xdr:twoCellAnchor>
    <xdr:from>
      <xdr:col>6</xdr:col>
      <xdr:colOff>438150</xdr:colOff>
      <xdr:row>83</xdr:row>
      <xdr:rowOff>28575</xdr:rowOff>
    </xdr:from>
    <xdr:to>
      <xdr:col>10</xdr:col>
      <xdr:colOff>561975</xdr:colOff>
      <xdr:row>85</xdr:row>
      <xdr:rowOff>104775</xdr:rowOff>
    </xdr:to>
    <xdr:pic>
      <xdr:nvPicPr>
        <xdr:cNvPr id="32" name="Picture 41"/>
        <xdr:cNvPicPr preferRelativeResize="1">
          <a:picLocks noChangeAspect="1"/>
        </xdr:cNvPicPr>
      </xdr:nvPicPr>
      <xdr:blipFill>
        <a:blip r:embed="rId28"/>
        <a:stretch>
          <a:fillRect/>
        </a:stretch>
      </xdr:blipFill>
      <xdr:spPr>
        <a:xfrm>
          <a:off x="4733925" y="13696950"/>
          <a:ext cx="2743200" cy="400050"/>
        </a:xfrm>
        <a:prstGeom prst="rect">
          <a:avLst/>
        </a:prstGeom>
        <a:solidFill>
          <a:srgbClr val="FFFF00"/>
        </a:solidFill>
        <a:ln w="9525" cmpd="sng">
          <a:solidFill>
            <a:srgbClr val="FF9900"/>
          </a:solidFill>
          <a:headEnd type="none"/>
          <a:tailEnd type="none"/>
        </a:ln>
      </xdr:spPr>
    </xdr:pic>
    <xdr:clientData/>
  </xdr:twoCellAnchor>
  <xdr:twoCellAnchor>
    <xdr:from>
      <xdr:col>6</xdr:col>
      <xdr:colOff>447675</xdr:colOff>
      <xdr:row>105</xdr:row>
      <xdr:rowOff>152400</xdr:rowOff>
    </xdr:from>
    <xdr:to>
      <xdr:col>11</xdr:col>
      <xdr:colOff>38100</xdr:colOff>
      <xdr:row>108</xdr:row>
      <xdr:rowOff>104775</xdr:rowOff>
    </xdr:to>
    <xdr:pic>
      <xdr:nvPicPr>
        <xdr:cNvPr id="33" name="Picture 42"/>
        <xdr:cNvPicPr preferRelativeResize="1">
          <a:picLocks noChangeAspect="1"/>
        </xdr:cNvPicPr>
      </xdr:nvPicPr>
      <xdr:blipFill>
        <a:blip r:embed="rId29"/>
        <a:stretch>
          <a:fillRect/>
        </a:stretch>
      </xdr:blipFill>
      <xdr:spPr>
        <a:xfrm>
          <a:off x="4743450" y="17459325"/>
          <a:ext cx="2971800" cy="438150"/>
        </a:xfrm>
        <a:prstGeom prst="rect">
          <a:avLst/>
        </a:prstGeom>
        <a:solidFill>
          <a:srgbClr val="FFFF00"/>
        </a:solidFill>
        <a:ln w="9525" cmpd="sng">
          <a:solidFill>
            <a:srgbClr val="FF9900"/>
          </a:solidFill>
          <a:headEnd type="none"/>
          <a:tailEnd type="none"/>
        </a:ln>
      </xdr:spPr>
    </xdr:pic>
    <xdr:clientData/>
  </xdr:twoCellAnchor>
  <xdr:twoCellAnchor>
    <xdr:from>
      <xdr:col>6</xdr:col>
      <xdr:colOff>266700</xdr:colOff>
      <xdr:row>127</xdr:row>
      <xdr:rowOff>0</xdr:rowOff>
    </xdr:from>
    <xdr:to>
      <xdr:col>9</xdr:col>
      <xdr:colOff>0</xdr:colOff>
      <xdr:row>129</xdr:row>
      <xdr:rowOff>9525</xdr:rowOff>
    </xdr:to>
    <xdr:pic>
      <xdr:nvPicPr>
        <xdr:cNvPr id="34" name="Picture 43"/>
        <xdr:cNvPicPr preferRelativeResize="1">
          <a:picLocks noChangeAspect="1"/>
        </xdr:cNvPicPr>
      </xdr:nvPicPr>
      <xdr:blipFill>
        <a:blip r:embed="rId30"/>
        <a:stretch>
          <a:fillRect/>
        </a:stretch>
      </xdr:blipFill>
      <xdr:spPr>
        <a:xfrm>
          <a:off x="4562475" y="20945475"/>
          <a:ext cx="1590675" cy="333375"/>
        </a:xfrm>
        <a:prstGeom prst="rect">
          <a:avLst/>
        </a:prstGeom>
        <a:solidFill>
          <a:srgbClr val="FFFFFF"/>
        </a:solidFill>
        <a:ln w="9525" cmpd="sng">
          <a:solidFill>
            <a:srgbClr val="FF0000"/>
          </a:solidFill>
          <a:headEnd type="none"/>
          <a:tailEnd type="none"/>
        </a:ln>
      </xdr:spPr>
    </xdr:pic>
    <xdr:clientData/>
  </xdr:twoCellAnchor>
  <xdr:twoCellAnchor>
    <xdr:from>
      <xdr:col>5</xdr:col>
      <xdr:colOff>390525</xdr:colOff>
      <xdr:row>165</xdr:row>
      <xdr:rowOff>66675</xdr:rowOff>
    </xdr:from>
    <xdr:to>
      <xdr:col>9</xdr:col>
      <xdr:colOff>676275</xdr:colOff>
      <xdr:row>167</xdr:row>
      <xdr:rowOff>142875</xdr:rowOff>
    </xdr:to>
    <xdr:pic>
      <xdr:nvPicPr>
        <xdr:cNvPr id="35" name="Picture 45"/>
        <xdr:cNvPicPr preferRelativeResize="1">
          <a:picLocks noChangeAspect="1"/>
        </xdr:cNvPicPr>
      </xdr:nvPicPr>
      <xdr:blipFill>
        <a:blip r:embed="rId31"/>
        <a:stretch>
          <a:fillRect/>
        </a:stretch>
      </xdr:blipFill>
      <xdr:spPr>
        <a:xfrm>
          <a:off x="4038600" y="27241500"/>
          <a:ext cx="2790825" cy="400050"/>
        </a:xfrm>
        <a:prstGeom prst="rect">
          <a:avLst/>
        </a:prstGeom>
        <a:solidFill>
          <a:srgbClr val="FFFF00"/>
        </a:solidFill>
        <a:ln w="9525" cmpd="sng">
          <a:solidFill>
            <a:srgbClr val="FF9900"/>
          </a:solidFill>
          <a:headEnd type="none"/>
          <a:tailEnd type="none"/>
        </a:ln>
      </xdr:spPr>
    </xdr:pic>
    <xdr:clientData/>
  </xdr:twoCellAnchor>
  <xdr:twoCellAnchor>
    <xdr:from>
      <xdr:col>5</xdr:col>
      <xdr:colOff>438150</xdr:colOff>
      <xdr:row>181</xdr:row>
      <xdr:rowOff>66675</xdr:rowOff>
    </xdr:from>
    <xdr:to>
      <xdr:col>10</xdr:col>
      <xdr:colOff>57150</xdr:colOff>
      <xdr:row>183</xdr:row>
      <xdr:rowOff>142875</xdr:rowOff>
    </xdr:to>
    <xdr:pic>
      <xdr:nvPicPr>
        <xdr:cNvPr id="36" name="Picture 46"/>
        <xdr:cNvPicPr preferRelativeResize="1">
          <a:picLocks noChangeAspect="1"/>
        </xdr:cNvPicPr>
      </xdr:nvPicPr>
      <xdr:blipFill>
        <a:blip r:embed="rId27"/>
        <a:stretch>
          <a:fillRect/>
        </a:stretch>
      </xdr:blipFill>
      <xdr:spPr>
        <a:xfrm>
          <a:off x="4086225" y="29870400"/>
          <a:ext cx="2886075" cy="400050"/>
        </a:xfrm>
        <a:prstGeom prst="rect">
          <a:avLst/>
        </a:prstGeom>
        <a:solidFill>
          <a:srgbClr val="FFFF00"/>
        </a:solidFill>
        <a:ln w="9525" cmpd="sng">
          <a:solidFill>
            <a:srgbClr val="FF9900"/>
          </a:solidFill>
          <a:headEnd type="none"/>
          <a:tailEnd type="none"/>
        </a:ln>
      </xdr:spPr>
    </xdr:pic>
    <xdr:clientData/>
  </xdr:twoCellAnchor>
  <xdr:twoCellAnchor>
    <xdr:from>
      <xdr:col>5</xdr:col>
      <xdr:colOff>247650</xdr:colOff>
      <xdr:row>197</xdr:row>
      <xdr:rowOff>9525</xdr:rowOff>
    </xdr:from>
    <xdr:to>
      <xdr:col>9</xdr:col>
      <xdr:colOff>609600</xdr:colOff>
      <xdr:row>199</xdr:row>
      <xdr:rowOff>85725</xdr:rowOff>
    </xdr:to>
    <xdr:pic>
      <xdr:nvPicPr>
        <xdr:cNvPr id="37" name="Picture 47"/>
        <xdr:cNvPicPr preferRelativeResize="1">
          <a:picLocks noChangeAspect="1"/>
        </xdr:cNvPicPr>
      </xdr:nvPicPr>
      <xdr:blipFill>
        <a:blip r:embed="rId28"/>
        <a:stretch>
          <a:fillRect/>
        </a:stretch>
      </xdr:blipFill>
      <xdr:spPr>
        <a:xfrm>
          <a:off x="3895725" y="32442150"/>
          <a:ext cx="2867025" cy="400050"/>
        </a:xfrm>
        <a:prstGeom prst="rect">
          <a:avLst/>
        </a:prstGeom>
        <a:solidFill>
          <a:srgbClr val="FFFF00"/>
        </a:solidFill>
        <a:ln w="9525" cmpd="sng">
          <a:solidFill>
            <a:srgbClr val="FF9900"/>
          </a:solidFill>
          <a:headEnd type="none"/>
          <a:tailEnd type="none"/>
        </a:ln>
      </xdr:spPr>
    </xdr:pic>
    <xdr:clientData/>
  </xdr:twoCellAnchor>
  <xdr:twoCellAnchor>
    <xdr:from>
      <xdr:col>5</xdr:col>
      <xdr:colOff>314325</xdr:colOff>
      <xdr:row>212</xdr:row>
      <xdr:rowOff>133350</xdr:rowOff>
    </xdr:from>
    <xdr:to>
      <xdr:col>10</xdr:col>
      <xdr:colOff>142875</xdr:colOff>
      <xdr:row>215</xdr:row>
      <xdr:rowOff>85725</xdr:rowOff>
    </xdr:to>
    <xdr:pic>
      <xdr:nvPicPr>
        <xdr:cNvPr id="38" name="Picture 48"/>
        <xdr:cNvPicPr preferRelativeResize="1">
          <a:picLocks noChangeAspect="1"/>
        </xdr:cNvPicPr>
      </xdr:nvPicPr>
      <xdr:blipFill>
        <a:blip r:embed="rId29"/>
        <a:stretch>
          <a:fillRect/>
        </a:stretch>
      </xdr:blipFill>
      <xdr:spPr>
        <a:xfrm>
          <a:off x="3962400" y="35032950"/>
          <a:ext cx="3095625" cy="438150"/>
        </a:xfrm>
        <a:prstGeom prst="rect">
          <a:avLst/>
        </a:prstGeom>
        <a:solidFill>
          <a:srgbClr val="FFFF00"/>
        </a:solidFill>
        <a:ln w="9525" cmpd="sng">
          <a:solidFill>
            <a:srgbClr val="FF9900"/>
          </a:solidFill>
          <a:headEnd type="none"/>
          <a:tailEnd type="none"/>
        </a:ln>
      </xdr:spPr>
    </xdr:pic>
    <xdr:clientData/>
  </xdr:twoCellAnchor>
  <xdr:twoCellAnchor editAs="oneCell">
    <xdr:from>
      <xdr:col>5</xdr:col>
      <xdr:colOff>228600</xdr:colOff>
      <xdr:row>229</xdr:row>
      <xdr:rowOff>95250</xdr:rowOff>
    </xdr:from>
    <xdr:to>
      <xdr:col>10</xdr:col>
      <xdr:colOff>19050</xdr:colOff>
      <xdr:row>232</xdr:row>
      <xdr:rowOff>114300</xdr:rowOff>
    </xdr:to>
    <xdr:pic>
      <xdr:nvPicPr>
        <xdr:cNvPr id="39" name="Picture 49"/>
        <xdr:cNvPicPr preferRelativeResize="1">
          <a:picLocks noChangeAspect="1"/>
        </xdr:cNvPicPr>
      </xdr:nvPicPr>
      <xdr:blipFill>
        <a:blip r:embed="rId32"/>
        <a:stretch>
          <a:fillRect/>
        </a:stretch>
      </xdr:blipFill>
      <xdr:spPr>
        <a:xfrm>
          <a:off x="3876675" y="37785675"/>
          <a:ext cx="3057525" cy="504825"/>
        </a:xfrm>
        <a:prstGeom prst="rect">
          <a:avLst/>
        </a:prstGeom>
        <a:noFill/>
        <a:ln w="9525" cmpd="sng">
          <a:noFill/>
        </a:ln>
      </xdr:spPr>
    </xdr:pic>
    <xdr:clientData/>
  </xdr:twoCellAnchor>
  <xdr:twoCellAnchor editAs="oneCell">
    <xdr:from>
      <xdr:col>6</xdr:col>
      <xdr:colOff>276225</xdr:colOff>
      <xdr:row>291</xdr:row>
      <xdr:rowOff>114300</xdr:rowOff>
    </xdr:from>
    <xdr:to>
      <xdr:col>9</xdr:col>
      <xdr:colOff>171450</xdr:colOff>
      <xdr:row>293</xdr:row>
      <xdr:rowOff>9525</xdr:rowOff>
    </xdr:to>
    <xdr:pic>
      <xdr:nvPicPr>
        <xdr:cNvPr id="40" name="Picture 50"/>
        <xdr:cNvPicPr preferRelativeResize="1">
          <a:picLocks noChangeAspect="1"/>
        </xdr:cNvPicPr>
      </xdr:nvPicPr>
      <xdr:blipFill>
        <a:blip r:embed="rId33"/>
        <a:stretch>
          <a:fillRect/>
        </a:stretch>
      </xdr:blipFill>
      <xdr:spPr>
        <a:xfrm>
          <a:off x="4572000" y="47910750"/>
          <a:ext cx="1752600" cy="228600"/>
        </a:xfrm>
        <a:prstGeom prst="rect">
          <a:avLst/>
        </a:prstGeom>
        <a:solidFill>
          <a:srgbClr val="FFFF00"/>
        </a:solidFill>
        <a:ln w="9525" cmpd="sng">
          <a:solidFill>
            <a:srgbClr val="FF00FF"/>
          </a:solidFill>
          <a:headEnd type="none"/>
          <a:tailEnd type="none"/>
        </a:ln>
      </xdr:spPr>
    </xdr:pic>
    <xdr:clientData/>
  </xdr:twoCellAnchor>
  <xdr:twoCellAnchor>
    <xdr:from>
      <xdr:col>8</xdr:col>
      <xdr:colOff>314325</xdr:colOff>
      <xdr:row>308</xdr:row>
      <xdr:rowOff>57150</xdr:rowOff>
    </xdr:from>
    <xdr:to>
      <xdr:col>14</xdr:col>
      <xdr:colOff>28575</xdr:colOff>
      <xdr:row>310</xdr:row>
      <xdr:rowOff>47625</xdr:rowOff>
    </xdr:to>
    <xdr:pic>
      <xdr:nvPicPr>
        <xdr:cNvPr id="41" name="Picture 51"/>
        <xdr:cNvPicPr preferRelativeResize="1">
          <a:picLocks noChangeAspect="1"/>
        </xdr:cNvPicPr>
      </xdr:nvPicPr>
      <xdr:blipFill>
        <a:blip r:embed="rId34"/>
        <a:stretch>
          <a:fillRect/>
        </a:stretch>
      </xdr:blipFill>
      <xdr:spPr>
        <a:xfrm>
          <a:off x="5886450" y="50625375"/>
          <a:ext cx="4105275" cy="333375"/>
        </a:xfrm>
        <a:prstGeom prst="rect">
          <a:avLst/>
        </a:prstGeom>
        <a:solidFill>
          <a:srgbClr val="FFFF00"/>
        </a:solidFill>
        <a:ln w="9525" cmpd="sng">
          <a:solidFill>
            <a:srgbClr val="800000"/>
          </a:solidFill>
          <a:headEnd type="none"/>
          <a:tailEnd type="none"/>
        </a:ln>
      </xdr:spPr>
    </xdr:pic>
    <xdr:clientData/>
  </xdr:twoCellAnchor>
  <xdr:twoCellAnchor editAs="oneCell">
    <xdr:from>
      <xdr:col>8</xdr:col>
      <xdr:colOff>304800</xdr:colOff>
      <xdr:row>311</xdr:row>
      <xdr:rowOff>47625</xdr:rowOff>
    </xdr:from>
    <xdr:to>
      <xdr:col>12</xdr:col>
      <xdr:colOff>666750</xdr:colOff>
      <xdr:row>313</xdr:row>
      <xdr:rowOff>152400</xdr:rowOff>
    </xdr:to>
    <xdr:pic>
      <xdr:nvPicPr>
        <xdr:cNvPr id="42" name="Picture 52"/>
        <xdr:cNvPicPr preferRelativeResize="1">
          <a:picLocks noChangeAspect="1"/>
        </xdr:cNvPicPr>
      </xdr:nvPicPr>
      <xdr:blipFill>
        <a:blip r:embed="rId35"/>
        <a:stretch>
          <a:fillRect/>
        </a:stretch>
      </xdr:blipFill>
      <xdr:spPr>
        <a:xfrm>
          <a:off x="5876925" y="51120675"/>
          <a:ext cx="3228975" cy="428625"/>
        </a:xfrm>
        <a:prstGeom prst="rect">
          <a:avLst/>
        </a:prstGeom>
        <a:solidFill>
          <a:srgbClr val="FFFF00"/>
        </a:solidFill>
        <a:ln w="9525" cmpd="sng">
          <a:solidFill>
            <a:srgbClr val="FF00FF"/>
          </a:solidFill>
          <a:headEnd type="none"/>
          <a:tailEnd type="none"/>
        </a:ln>
      </xdr:spPr>
    </xdr:pic>
    <xdr:clientData/>
  </xdr:twoCellAnchor>
  <xdr:twoCellAnchor editAs="oneCell">
    <xdr:from>
      <xdr:col>1</xdr:col>
      <xdr:colOff>295275</xdr:colOff>
      <xdr:row>362</xdr:row>
      <xdr:rowOff>104775</xdr:rowOff>
    </xdr:from>
    <xdr:to>
      <xdr:col>4</xdr:col>
      <xdr:colOff>371475</xdr:colOff>
      <xdr:row>364</xdr:row>
      <xdr:rowOff>9525</xdr:rowOff>
    </xdr:to>
    <xdr:pic>
      <xdr:nvPicPr>
        <xdr:cNvPr id="43" name="Picture 53"/>
        <xdr:cNvPicPr preferRelativeResize="1">
          <a:picLocks noChangeAspect="1"/>
        </xdr:cNvPicPr>
      </xdr:nvPicPr>
      <xdr:blipFill>
        <a:blip r:embed="rId36"/>
        <a:stretch>
          <a:fillRect/>
        </a:stretch>
      </xdr:blipFill>
      <xdr:spPr>
        <a:xfrm>
          <a:off x="1352550" y="59474100"/>
          <a:ext cx="2019300" cy="228600"/>
        </a:xfrm>
        <a:prstGeom prst="rect">
          <a:avLst/>
        </a:prstGeom>
        <a:solidFill>
          <a:srgbClr val="FFFF00"/>
        </a:solidFill>
        <a:ln w="9525" cmpd="sng">
          <a:solidFill>
            <a:srgbClr val="FF00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85725</xdr:rowOff>
    </xdr:from>
    <xdr:to>
      <xdr:col>11</xdr:col>
      <xdr:colOff>714375</xdr:colOff>
      <xdr:row>5</xdr:row>
      <xdr:rowOff>66675</xdr:rowOff>
    </xdr:to>
    <xdr:sp>
      <xdr:nvSpPr>
        <xdr:cNvPr id="1" name="Rectangle 20"/>
        <xdr:cNvSpPr>
          <a:spLocks/>
        </xdr:cNvSpPr>
      </xdr:nvSpPr>
      <xdr:spPr>
        <a:xfrm>
          <a:off x="1123950" y="85725"/>
          <a:ext cx="6743700" cy="790575"/>
        </a:xfrm>
        <a:prstGeom prst="roundRect">
          <a:avLst/>
        </a:prstGeom>
        <a:blipFill>
          <a:blip r:embed="rId1"/>
          <a:srcRect/>
          <a:stretch>
            <a:fillRect/>
          </a:stretch>
        </a:blipFill>
        <a:ln w="9525" cmpd="sng">
          <a:solidFill>
            <a:srgbClr val="FFFF99"/>
          </a:solidFill>
          <a:headEnd type="none"/>
          <a:tailEnd type="none"/>
        </a:ln>
      </xdr:spPr>
      <xdr:txBody>
        <a:bodyPr vertOverflow="clip" wrap="square"/>
        <a:p>
          <a:pPr algn="ctr">
            <a:defRPr/>
          </a:pPr>
          <a:r>
            <a:rPr lang="en-US" cap="none" sz="2200" b="1" i="0" u="none" baseline="0">
              <a:solidFill>
                <a:srgbClr val="FFCC00"/>
              </a:solidFill>
            </a:rPr>
            <a:t>Cursos Programados: Precálculo.
División Sintética, Capítulo V. Comprobar Ejercicios</a:t>
          </a:r>
        </a:p>
      </xdr:txBody>
    </xdr:sp>
    <xdr:clientData/>
  </xdr:twoCellAnchor>
  <xdr:twoCellAnchor>
    <xdr:from>
      <xdr:col>7</xdr:col>
      <xdr:colOff>57150</xdr:colOff>
      <xdr:row>40</xdr:row>
      <xdr:rowOff>123825</xdr:rowOff>
    </xdr:from>
    <xdr:to>
      <xdr:col>11</xdr:col>
      <xdr:colOff>28575</xdr:colOff>
      <xdr:row>45</xdr:row>
      <xdr:rowOff>0</xdr:rowOff>
    </xdr:to>
    <xdr:sp>
      <xdr:nvSpPr>
        <xdr:cNvPr id="2" name="TextBox 21"/>
        <xdr:cNvSpPr txBox="1">
          <a:spLocks noChangeArrowheads="1"/>
        </xdr:cNvSpPr>
      </xdr:nvSpPr>
      <xdr:spPr>
        <a:xfrm>
          <a:off x="4581525" y="6696075"/>
          <a:ext cx="2600325" cy="685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Cambie los datos en las celdas de colores brillantes y negrilla.  Amarillo y azul celeste.</a:t>
          </a:r>
        </a:p>
      </xdr:txBody>
    </xdr:sp>
    <xdr:clientData/>
  </xdr:twoCellAnchor>
  <xdr:twoCellAnchor>
    <xdr:from>
      <xdr:col>6</xdr:col>
      <xdr:colOff>238125</xdr:colOff>
      <xdr:row>15</xdr:row>
      <xdr:rowOff>0</xdr:rowOff>
    </xdr:from>
    <xdr:to>
      <xdr:col>10</xdr:col>
      <xdr:colOff>304800</xdr:colOff>
      <xdr:row>18</xdr:row>
      <xdr:rowOff>76200</xdr:rowOff>
    </xdr:to>
    <xdr:sp>
      <xdr:nvSpPr>
        <xdr:cNvPr id="3" name="TextBox 22"/>
        <xdr:cNvSpPr txBox="1">
          <a:spLocks noChangeArrowheads="1"/>
        </xdr:cNvSpPr>
      </xdr:nvSpPr>
      <xdr:spPr>
        <a:xfrm>
          <a:off x="4095750" y="2428875"/>
          <a:ext cx="2600325" cy="571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Cambie los datos en las celdas de cplores brillantes y negrilla. Verde brillante amarillo y azul celeste.</a:t>
          </a:r>
        </a:p>
      </xdr:txBody>
    </xdr:sp>
    <xdr:clientData/>
  </xdr:twoCellAnchor>
  <xdr:twoCellAnchor>
    <xdr:from>
      <xdr:col>9</xdr:col>
      <xdr:colOff>95250</xdr:colOff>
      <xdr:row>93</xdr:row>
      <xdr:rowOff>9525</xdr:rowOff>
    </xdr:from>
    <xdr:to>
      <xdr:col>12</xdr:col>
      <xdr:colOff>409575</xdr:colOff>
      <xdr:row>96</xdr:row>
      <xdr:rowOff>142875</xdr:rowOff>
    </xdr:to>
    <xdr:sp>
      <xdr:nvSpPr>
        <xdr:cNvPr id="4" name="TextBox 23"/>
        <xdr:cNvSpPr txBox="1">
          <a:spLocks noChangeArrowheads="1"/>
        </xdr:cNvSpPr>
      </xdr:nvSpPr>
      <xdr:spPr>
        <a:xfrm>
          <a:off x="5724525" y="15249525"/>
          <a:ext cx="2600325" cy="628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Cambie los datos en las celdas de cplores brillantes y negrilla. Verde brillante Amarillo y azul celeste.</a:t>
          </a:r>
        </a:p>
      </xdr:txBody>
    </xdr:sp>
    <xdr:clientData/>
  </xdr:twoCellAnchor>
  <xdr:twoCellAnchor>
    <xdr:from>
      <xdr:col>7</xdr:col>
      <xdr:colOff>95250</xdr:colOff>
      <xdr:row>128</xdr:row>
      <xdr:rowOff>9525</xdr:rowOff>
    </xdr:from>
    <xdr:to>
      <xdr:col>11</xdr:col>
      <xdr:colOff>66675</xdr:colOff>
      <xdr:row>132</xdr:row>
      <xdr:rowOff>123825</xdr:rowOff>
    </xdr:to>
    <xdr:sp>
      <xdr:nvSpPr>
        <xdr:cNvPr id="5" name="TextBox 24"/>
        <xdr:cNvSpPr txBox="1">
          <a:spLocks noChangeArrowheads="1"/>
        </xdr:cNvSpPr>
      </xdr:nvSpPr>
      <xdr:spPr>
        <a:xfrm>
          <a:off x="4619625" y="20974050"/>
          <a:ext cx="2600325"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Cambie los datos en las celdas de colores brillantes y negrilla. Verde brillante Amarillo y azul celeste.</a:t>
          </a:r>
        </a:p>
      </xdr:txBody>
    </xdr:sp>
    <xdr:clientData/>
  </xdr:twoCellAnchor>
  <xdr:twoCellAnchor>
    <xdr:from>
      <xdr:col>9</xdr:col>
      <xdr:colOff>400050</xdr:colOff>
      <xdr:row>178</xdr:row>
      <xdr:rowOff>38100</xdr:rowOff>
    </xdr:from>
    <xdr:to>
      <xdr:col>12</xdr:col>
      <xdr:colOff>714375</xdr:colOff>
      <xdr:row>181</xdr:row>
      <xdr:rowOff>133350</xdr:rowOff>
    </xdr:to>
    <xdr:sp>
      <xdr:nvSpPr>
        <xdr:cNvPr id="6" name="TextBox 25"/>
        <xdr:cNvSpPr txBox="1">
          <a:spLocks noChangeArrowheads="1"/>
        </xdr:cNvSpPr>
      </xdr:nvSpPr>
      <xdr:spPr>
        <a:xfrm>
          <a:off x="6029325" y="29203650"/>
          <a:ext cx="2600325" cy="581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Cambie los datos en las celdas de colores brillantes y negrilla. Amarillo y azul celeste.</a:t>
          </a:r>
        </a:p>
      </xdr:txBody>
    </xdr:sp>
    <xdr:clientData/>
  </xdr:twoCellAnchor>
  <xdr:twoCellAnchor>
    <xdr:from>
      <xdr:col>3</xdr:col>
      <xdr:colOff>9525</xdr:colOff>
      <xdr:row>16</xdr:row>
      <xdr:rowOff>9525</xdr:rowOff>
    </xdr:from>
    <xdr:to>
      <xdr:col>3</xdr:col>
      <xdr:colOff>9525</xdr:colOff>
      <xdr:row>17</xdr:row>
      <xdr:rowOff>9525</xdr:rowOff>
    </xdr:to>
    <xdr:sp>
      <xdr:nvSpPr>
        <xdr:cNvPr id="7" name="Line 26"/>
        <xdr:cNvSpPr>
          <a:spLocks/>
        </xdr:cNvSpPr>
      </xdr:nvSpPr>
      <xdr:spPr>
        <a:xfrm>
          <a:off x="2152650" y="2600325"/>
          <a:ext cx="0" cy="161925"/>
        </a:xfrm>
        <a:prstGeom prst="line">
          <a:avLst/>
        </a:prstGeom>
        <a:noFill/>
        <a:ln w="28575"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16</xdr:row>
      <xdr:rowOff>19050</xdr:rowOff>
    </xdr:from>
    <xdr:to>
      <xdr:col>6</xdr:col>
      <xdr:colOff>0</xdr:colOff>
      <xdr:row>16</xdr:row>
      <xdr:rowOff>19050</xdr:rowOff>
    </xdr:to>
    <xdr:sp>
      <xdr:nvSpPr>
        <xdr:cNvPr id="8" name="Line 27"/>
        <xdr:cNvSpPr>
          <a:spLocks/>
        </xdr:cNvSpPr>
      </xdr:nvSpPr>
      <xdr:spPr>
        <a:xfrm flipV="1">
          <a:off x="2143125" y="2609850"/>
          <a:ext cx="1714500" cy="0"/>
        </a:xfrm>
        <a:prstGeom prst="line">
          <a:avLst/>
        </a:prstGeom>
        <a:noFill/>
        <a:ln w="19050"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xdr:row>
      <xdr:rowOff>161925</xdr:rowOff>
    </xdr:from>
    <xdr:to>
      <xdr:col>2</xdr:col>
      <xdr:colOff>571500</xdr:colOff>
      <xdr:row>30</xdr:row>
      <xdr:rowOff>0</xdr:rowOff>
    </xdr:to>
    <xdr:sp>
      <xdr:nvSpPr>
        <xdr:cNvPr id="9" name="Line 28"/>
        <xdr:cNvSpPr>
          <a:spLocks/>
        </xdr:cNvSpPr>
      </xdr:nvSpPr>
      <xdr:spPr>
        <a:xfrm flipV="1">
          <a:off x="1019175" y="4895850"/>
          <a:ext cx="1123950" cy="9525"/>
        </a:xfrm>
        <a:prstGeom prst="line">
          <a:avLst/>
        </a:prstGeom>
        <a:noFill/>
        <a:ln w="38100"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32</xdr:row>
      <xdr:rowOff>0</xdr:rowOff>
    </xdr:from>
    <xdr:to>
      <xdr:col>3</xdr:col>
      <xdr:colOff>571500</xdr:colOff>
      <xdr:row>32</xdr:row>
      <xdr:rowOff>9525</xdr:rowOff>
    </xdr:to>
    <xdr:sp>
      <xdr:nvSpPr>
        <xdr:cNvPr id="10" name="Line 29"/>
        <xdr:cNvSpPr>
          <a:spLocks/>
        </xdr:cNvSpPr>
      </xdr:nvSpPr>
      <xdr:spPr>
        <a:xfrm>
          <a:off x="1028700" y="5248275"/>
          <a:ext cx="1685925" cy="9525"/>
        </a:xfrm>
        <a:prstGeom prst="line">
          <a:avLst/>
        </a:prstGeom>
        <a:noFill/>
        <a:ln w="9525"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62</xdr:row>
      <xdr:rowOff>123825</xdr:rowOff>
    </xdr:from>
    <xdr:to>
      <xdr:col>11</xdr:col>
      <xdr:colOff>552450</xdr:colOff>
      <xdr:row>66</xdr:row>
      <xdr:rowOff>114300</xdr:rowOff>
    </xdr:to>
    <xdr:sp>
      <xdr:nvSpPr>
        <xdr:cNvPr id="11" name="TextBox 31"/>
        <xdr:cNvSpPr txBox="1">
          <a:spLocks noChangeArrowheads="1"/>
        </xdr:cNvSpPr>
      </xdr:nvSpPr>
      <xdr:spPr>
        <a:xfrm>
          <a:off x="5105400" y="10306050"/>
          <a:ext cx="2600325" cy="638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Cambie los datos en las celdas de colores brillantes y negrilla.  Verde brillante, amarillo y azul celeste.</a:t>
          </a:r>
        </a:p>
      </xdr:txBody>
    </xdr:sp>
    <xdr:clientData/>
  </xdr:twoCellAnchor>
  <xdr:twoCellAnchor>
    <xdr:from>
      <xdr:col>8</xdr:col>
      <xdr:colOff>19050</xdr:colOff>
      <xdr:row>72</xdr:row>
      <xdr:rowOff>133350</xdr:rowOff>
    </xdr:from>
    <xdr:to>
      <xdr:col>11</xdr:col>
      <xdr:colOff>514350</xdr:colOff>
      <xdr:row>77</xdr:row>
      <xdr:rowOff>47625</xdr:rowOff>
    </xdr:to>
    <xdr:sp>
      <xdr:nvSpPr>
        <xdr:cNvPr id="12" name="TextBox 32"/>
        <xdr:cNvSpPr txBox="1">
          <a:spLocks noChangeArrowheads="1"/>
        </xdr:cNvSpPr>
      </xdr:nvSpPr>
      <xdr:spPr>
        <a:xfrm>
          <a:off x="5067300" y="11934825"/>
          <a:ext cx="2600325" cy="742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Cambie los datos en las celdas de colores brillantes y negrilla.  Amarillo y azul celeste.</a:t>
          </a:r>
        </a:p>
      </xdr:txBody>
    </xdr:sp>
    <xdr:clientData/>
  </xdr:twoCellAnchor>
  <xdr:twoCellAnchor>
    <xdr:from>
      <xdr:col>8</xdr:col>
      <xdr:colOff>95250</xdr:colOff>
      <xdr:row>147</xdr:row>
      <xdr:rowOff>9525</xdr:rowOff>
    </xdr:from>
    <xdr:to>
      <xdr:col>11</xdr:col>
      <xdr:colOff>590550</xdr:colOff>
      <xdr:row>151</xdr:row>
      <xdr:rowOff>133350</xdr:rowOff>
    </xdr:to>
    <xdr:sp>
      <xdr:nvSpPr>
        <xdr:cNvPr id="13" name="TextBox 33"/>
        <xdr:cNvSpPr txBox="1">
          <a:spLocks noChangeArrowheads="1"/>
        </xdr:cNvSpPr>
      </xdr:nvSpPr>
      <xdr:spPr>
        <a:xfrm>
          <a:off x="5143500" y="24088725"/>
          <a:ext cx="2600325"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Cambie los datos en las celdas de colores brillantes y negrilla.  Amarillo y azul celeste.</a:t>
          </a:r>
        </a:p>
      </xdr:txBody>
    </xdr:sp>
    <xdr:clientData/>
  </xdr:twoCellAnchor>
  <xdr:twoCellAnchor>
    <xdr:from>
      <xdr:col>10</xdr:col>
      <xdr:colOff>400050</xdr:colOff>
      <xdr:row>208</xdr:row>
      <xdr:rowOff>38100</xdr:rowOff>
    </xdr:from>
    <xdr:to>
      <xdr:col>13</xdr:col>
      <xdr:colOff>714375</xdr:colOff>
      <xdr:row>211</xdr:row>
      <xdr:rowOff>114300</xdr:rowOff>
    </xdr:to>
    <xdr:sp>
      <xdr:nvSpPr>
        <xdr:cNvPr id="14" name="TextBox 34"/>
        <xdr:cNvSpPr txBox="1">
          <a:spLocks noChangeArrowheads="1"/>
        </xdr:cNvSpPr>
      </xdr:nvSpPr>
      <xdr:spPr>
        <a:xfrm>
          <a:off x="6791325" y="34061400"/>
          <a:ext cx="2600325" cy="581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Cambie los datos en las celdas de colores brillantes y negrilla. Amarillo y azul celeste.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0" sqref="A20:IV20"/>
    </sheetView>
  </sheetViews>
  <sheetFormatPr defaultColWidth="11.421875" defaultRowHeight="12.75"/>
  <cols>
    <col min="1" max="16384" width="11.421875" style="141" customWidth="1"/>
  </cols>
  <sheetData/>
  <sheetProtection password="89E6" sheet="1" objects="1" scenarios="1"/>
  <printOptions/>
  <pageMargins left="0.75" right="0.75" top="1" bottom="1" header="0" footer="0"/>
  <pageSetup orientation="portrait" r:id="rId2"/>
  <drawing r:id="rId1"/>
</worksheet>
</file>

<file path=xl/worksheets/sheet2.xml><?xml version="1.0" encoding="utf-8"?>
<worksheet xmlns="http://schemas.openxmlformats.org/spreadsheetml/2006/main" xmlns:r="http://schemas.openxmlformats.org/officeDocument/2006/relationships">
  <dimension ref="A10:O392"/>
  <sheetViews>
    <sheetView workbookViewId="0" topLeftCell="A1">
      <selection activeCell="A1" sqref="A1"/>
    </sheetView>
  </sheetViews>
  <sheetFormatPr defaultColWidth="11.421875" defaultRowHeight="12.75"/>
  <cols>
    <col min="1" max="1" width="15.8515625" style="379" customWidth="1"/>
    <col min="2" max="6" width="9.7109375" style="379" customWidth="1"/>
    <col min="7" max="8" width="9.57421875" style="379" customWidth="1"/>
    <col min="9" max="9" width="8.7109375" style="379" customWidth="1"/>
    <col min="10" max="16384" width="11.421875" style="379" customWidth="1"/>
  </cols>
  <sheetData>
    <row r="10" spans="1:2" ht="12.75">
      <c r="A10" s="378" t="s">
        <v>67</v>
      </c>
      <c r="B10" s="378" t="s">
        <v>69</v>
      </c>
    </row>
    <row r="13" ht="12.75">
      <c r="A13" s="380" t="s">
        <v>7</v>
      </c>
    </row>
    <row r="14" spans="1:6" ht="12.75">
      <c r="A14" s="381" t="s">
        <v>66</v>
      </c>
      <c r="B14" s="382"/>
      <c r="C14" s="382"/>
      <c r="D14" s="383" t="s">
        <v>3</v>
      </c>
      <c r="E14" s="383" t="s">
        <v>4</v>
      </c>
      <c r="F14" s="383" t="s">
        <v>5</v>
      </c>
    </row>
    <row r="15" spans="1:6" ht="12.75">
      <c r="A15" s="384"/>
      <c r="B15" s="385"/>
      <c r="C15" s="385"/>
      <c r="D15" s="385"/>
      <c r="E15" s="385"/>
      <c r="F15" s="386"/>
    </row>
    <row r="16" spans="1:6" ht="12.75">
      <c r="A16" s="387" t="s">
        <v>9</v>
      </c>
      <c r="B16" s="383" t="s">
        <v>0</v>
      </c>
      <c r="C16" s="383" t="s">
        <v>1</v>
      </c>
      <c r="D16" s="388"/>
      <c r="E16" s="389"/>
      <c r="F16" s="389"/>
    </row>
    <row r="17" spans="1:6" ht="12.75">
      <c r="A17" s="390" t="s">
        <v>19</v>
      </c>
      <c r="B17" s="391">
        <v>1</v>
      </c>
      <c r="C17" s="392">
        <v>-9</v>
      </c>
      <c r="D17" s="393">
        <v>1</v>
      </c>
      <c r="E17" s="394">
        <v>-3</v>
      </c>
      <c r="F17" s="394">
        <v>-54</v>
      </c>
    </row>
    <row r="18" spans="1:6" ht="13.5" thickBot="1">
      <c r="A18" s="390" t="s">
        <v>10</v>
      </c>
      <c r="B18" s="385"/>
      <c r="C18" s="385"/>
      <c r="D18" s="395"/>
      <c r="E18" s="396"/>
      <c r="F18" s="397"/>
    </row>
    <row r="19" spans="1:6" ht="13.5" thickTop="1">
      <c r="A19" s="398" t="s">
        <v>12</v>
      </c>
      <c r="B19" s="385"/>
      <c r="C19" s="385"/>
      <c r="D19" s="399"/>
      <c r="E19" s="400"/>
      <c r="F19" s="397"/>
    </row>
    <row r="20" spans="1:6" ht="13.5" thickBot="1">
      <c r="A20" s="390" t="s">
        <v>11</v>
      </c>
      <c r="B20" s="385"/>
      <c r="C20" s="385"/>
      <c r="D20" s="385"/>
      <c r="E20" s="401"/>
      <c r="F20" s="401"/>
    </row>
    <row r="21" spans="1:6" ht="13.5" thickTop="1">
      <c r="A21" s="402" t="s">
        <v>12</v>
      </c>
      <c r="B21" s="403"/>
      <c r="C21" s="403"/>
      <c r="D21" s="403"/>
      <c r="E21" s="404"/>
      <c r="F21" s="404"/>
    </row>
    <row r="26" spans="1:2" ht="12.75">
      <c r="A26" s="378" t="s">
        <v>68</v>
      </c>
      <c r="B26" s="378" t="s">
        <v>6</v>
      </c>
    </row>
    <row r="27" spans="1:2" ht="12.75">
      <c r="A27" s="378"/>
      <c r="B27" s="378"/>
    </row>
    <row r="28" spans="1:4" ht="12.75">
      <c r="A28" s="380" t="s">
        <v>18</v>
      </c>
      <c r="B28" s="380"/>
      <c r="C28" s="380"/>
      <c r="D28" s="380"/>
    </row>
    <row r="29" spans="1:4" ht="12.75">
      <c r="A29" s="405" t="s">
        <v>9</v>
      </c>
      <c r="B29" s="406"/>
      <c r="C29" s="407"/>
      <c r="D29" s="408"/>
    </row>
    <row r="30" spans="1:4" ht="13.5" thickBot="1">
      <c r="A30" s="409" t="s">
        <v>8</v>
      </c>
      <c r="B30" s="410"/>
      <c r="C30" s="411"/>
      <c r="D30" s="397"/>
    </row>
    <row r="31" spans="1:4" ht="12.75">
      <c r="A31" s="409" t="s">
        <v>10</v>
      </c>
      <c r="B31" s="412"/>
      <c r="C31" s="413"/>
      <c r="D31" s="397"/>
    </row>
    <row r="32" spans="1:4" ht="13.5" thickBot="1">
      <c r="A32" s="409" t="s">
        <v>11</v>
      </c>
      <c r="B32" s="414"/>
      <c r="C32" s="415"/>
      <c r="D32" s="401"/>
    </row>
    <row r="33" spans="1:4" ht="13.5" thickTop="1">
      <c r="A33" s="409" t="s">
        <v>12</v>
      </c>
      <c r="B33" s="416"/>
      <c r="C33" s="417"/>
      <c r="D33" s="416"/>
    </row>
    <row r="34" spans="1:4" ht="13.5" thickBot="1">
      <c r="A34" s="418" t="s">
        <v>24</v>
      </c>
      <c r="D34" s="419"/>
    </row>
    <row r="35" spans="1:4" ht="12.75">
      <c r="A35" s="409" t="s">
        <v>13</v>
      </c>
      <c r="B35" s="420" t="s">
        <v>2</v>
      </c>
      <c r="C35" s="420" t="s">
        <v>14</v>
      </c>
      <c r="D35" s="420">
        <f>SUM(D33:D34)</f>
        <v>0</v>
      </c>
    </row>
    <row r="36" spans="1:4" ht="12.75">
      <c r="A36" s="421" t="s">
        <v>15</v>
      </c>
      <c r="B36" s="422" t="s">
        <v>16</v>
      </c>
      <c r="C36" s="422" t="s">
        <v>17</v>
      </c>
      <c r="D36" s="422" t="s">
        <v>5</v>
      </c>
    </row>
    <row r="38" spans="1:2" ht="12.75">
      <c r="A38" s="378" t="s">
        <v>84</v>
      </c>
      <c r="B38" s="378" t="s">
        <v>85</v>
      </c>
    </row>
    <row r="40" ht="12.75">
      <c r="A40" s="380" t="s">
        <v>86</v>
      </c>
    </row>
    <row r="41" spans="1:6" ht="12.75">
      <c r="A41" s="381" t="s">
        <v>66</v>
      </c>
      <c r="B41" s="382"/>
      <c r="C41" s="382"/>
      <c r="D41" s="383" t="s">
        <v>3</v>
      </c>
      <c r="E41" s="383" t="s">
        <v>4</v>
      </c>
      <c r="F41" s="383" t="s">
        <v>5</v>
      </c>
    </row>
    <row r="42" spans="1:6" ht="12.75">
      <c r="A42" s="384"/>
      <c r="B42" s="385"/>
      <c r="C42" s="385"/>
      <c r="D42" s="385"/>
      <c r="E42" s="385"/>
      <c r="F42" s="386"/>
    </row>
    <row r="43" spans="1:6" ht="12.75">
      <c r="A43" s="387" t="s">
        <v>9</v>
      </c>
      <c r="B43" s="383" t="s">
        <v>0</v>
      </c>
      <c r="C43" s="383" t="s">
        <v>1</v>
      </c>
      <c r="D43" s="388"/>
      <c r="E43" s="389"/>
      <c r="F43" s="389"/>
    </row>
    <row r="44" spans="1:6" ht="12.75">
      <c r="A44" s="390" t="s">
        <v>19</v>
      </c>
      <c r="B44" s="391"/>
      <c r="C44" s="392"/>
      <c r="D44" s="393"/>
      <c r="E44" s="394"/>
      <c r="F44" s="394"/>
    </row>
    <row r="45" spans="1:6" ht="13.5" thickBot="1">
      <c r="A45" s="390" t="s">
        <v>10</v>
      </c>
      <c r="B45" s="385"/>
      <c r="C45" s="385"/>
      <c r="D45" s="395"/>
      <c r="E45" s="396"/>
      <c r="F45" s="397"/>
    </row>
    <row r="46" spans="1:6" ht="13.5" thickTop="1">
      <c r="A46" s="398" t="s">
        <v>12</v>
      </c>
      <c r="B46" s="385"/>
      <c r="C46" s="385"/>
      <c r="D46" s="399"/>
      <c r="E46" s="400"/>
      <c r="F46" s="397"/>
    </row>
    <row r="47" spans="1:6" ht="13.5" thickBot="1">
      <c r="A47" s="390" t="s">
        <v>11</v>
      </c>
      <c r="B47" s="385"/>
      <c r="C47" s="385"/>
      <c r="D47" s="385"/>
      <c r="E47" s="401"/>
      <c r="F47" s="401"/>
    </row>
    <row r="48" spans="1:6" ht="13.5" thickTop="1">
      <c r="A48" s="402" t="s">
        <v>12</v>
      </c>
      <c r="B48" s="403"/>
      <c r="C48" s="403"/>
      <c r="D48" s="403"/>
      <c r="E48" s="404"/>
      <c r="F48" s="404"/>
    </row>
    <row r="50" spans="1:2" ht="12.75">
      <c r="A50" s="378" t="s">
        <v>87</v>
      </c>
      <c r="B50" s="378"/>
    </row>
    <row r="51" spans="1:4" ht="12.75">
      <c r="A51" s="380"/>
      <c r="B51" s="380"/>
      <c r="C51" s="380"/>
      <c r="D51" s="380"/>
    </row>
    <row r="52" spans="1:4" ht="12.75">
      <c r="A52" s="405" t="s">
        <v>9</v>
      </c>
      <c r="B52" s="406"/>
      <c r="C52" s="407"/>
      <c r="D52" s="408"/>
    </row>
    <row r="53" spans="1:4" ht="13.5" thickBot="1">
      <c r="A53" s="409" t="s">
        <v>8</v>
      </c>
      <c r="B53" s="410"/>
      <c r="C53" s="411"/>
      <c r="D53" s="397"/>
    </row>
    <row r="54" spans="1:4" ht="12.75">
      <c r="A54" s="409" t="s">
        <v>10</v>
      </c>
      <c r="B54" s="412"/>
      <c r="C54" s="413"/>
      <c r="D54" s="397"/>
    </row>
    <row r="55" spans="1:4" ht="13.5" thickBot="1">
      <c r="A55" s="409" t="s">
        <v>11</v>
      </c>
      <c r="B55" s="414"/>
      <c r="C55" s="415"/>
      <c r="D55" s="401"/>
    </row>
    <row r="56" spans="1:4" ht="13.5" thickTop="1">
      <c r="A56" s="409" t="s">
        <v>12</v>
      </c>
      <c r="B56" s="416"/>
      <c r="C56" s="417"/>
      <c r="D56" s="416"/>
    </row>
    <row r="57" spans="1:4" ht="13.5" thickBot="1">
      <c r="A57" s="418" t="s">
        <v>24</v>
      </c>
      <c r="D57" s="419"/>
    </row>
    <row r="58" spans="1:4" ht="12.75">
      <c r="A58" s="409" t="s">
        <v>13</v>
      </c>
      <c r="B58" s="420" t="s">
        <v>2</v>
      </c>
      <c r="C58" s="420" t="s">
        <v>14</v>
      </c>
      <c r="D58" s="420">
        <f>SUM(D56:D57)</f>
        <v>0</v>
      </c>
    </row>
    <row r="59" spans="1:4" ht="12.75">
      <c r="A59" s="421" t="s">
        <v>15</v>
      </c>
      <c r="B59" s="422" t="s">
        <v>16</v>
      </c>
      <c r="C59" s="422" t="s">
        <v>17</v>
      </c>
      <c r="D59" s="422" t="s">
        <v>5</v>
      </c>
    </row>
    <row r="60" spans="1:4" ht="12.75">
      <c r="A60" s="423"/>
      <c r="B60" s="424"/>
      <c r="C60" s="424"/>
      <c r="D60" s="424"/>
    </row>
    <row r="61" spans="1:4" ht="12.75">
      <c r="A61" s="423"/>
      <c r="B61" s="424"/>
      <c r="C61" s="424"/>
      <c r="D61" s="424"/>
    </row>
    <row r="62" ht="12.75">
      <c r="A62" s="380" t="s">
        <v>94</v>
      </c>
    </row>
    <row r="63" spans="1:6" ht="12.75">
      <c r="A63" s="380"/>
      <c r="B63" s="588" t="s">
        <v>0</v>
      </c>
      <c r="C63" s="588" t="s">
        <v>1</v>
      </c>
      <c r="D63" s="588" t="s">
        <v>16</v>
      </c>
      <c r="E63" s="588" t="s">
        <v>97</v>
      </c>
      <c r="F63" s="588" t="s">
        <v>5</v>
      </c>
    </row>
    <row r="64" spans="1:6" ht="12.75">
      <c r="A64" s="380" t="s">
        <v>95</v>
      </c>
      <c r="B64" s="388"/>
      <c r="C64" s="388"/>
      <c r="D64" s="426"/>
      <c r="E64" s="426"/>
      <c r="F64" s="426"/>
    </row>
    <row r="65" ht="12.75">
      <c r="A65" s="380"/>
    </row>
    <row r="66" ht="12.75">
      <c r="A66" s="380" t="s">
        <v>98</v>
      </c>
    </row>
    <row r="67" spans="1:6" ht="12.75">
      <c r="A67" s="381" t="s">
        <v>66</v>
      </c>
      <c r="B67" s="382"/>
      <c r="C67" s="382"/>
      <c r="D67" s="383" t="s">
        <v>3</v>
      </c>
      <c r="E67" s="383" t="s">
        <v>4</v>
      </c>
      <c r="F67" s="383" t="s">
        <v>5</v>
      </c>
    </row>
    <row r="68" spans="1:6" ht="12.75">
      <c r="A68" s="384"/>
      <c r="B68" s="385"/>
      <c r="C68" s="385"/>
      <c r="D68" s="385"/>
      <c r="E68" s="385"/>
      <c r="F68" s="386"/>
    </row>
    <row r="69" spans="1:6" ht="12.75">
      <c r="A69" s="387" t="s">
        <v>9</v>
      </c>
      <c r="B69" s="587" t="s">
        <v>0</v>
      </c>
      <c r="C69" s="587" t="s">
        <v>1</v>
      </c>
      <c r="D69" s="388"/>
      <c r="E69" s="427"/>
      <c r="F69" s="427"/>
    </row>
    <row r="70" spans="1:6" ht="12.75">
      <c r="A70" s="390" t="s">
        <v>19</v>
      </c>
      <c r="B70" s="391"/>
      <c r="C70" s="392"/>
      <c r="D70" s="428"/>
      <c r="E70" s="429"/>
      <c r="F70" s="429"/>
    </row>
    <row r="71" spans="1:6" ht="13.5" thickBot="1">
      <c r="A71" s="390" t="s">
        <v>10</v>
      </c>
      <c r="B71" s="385"/>
      <c r="C71" s="385"/>
      <c r="D71" s="430"/>
      <c r="E71" s="431"/>
      <c r="F71" s="432"/>
    </row>
    <row r="72" spans="1:6" ht="13.5" thickTop="1">
      <c r="A72" s="398" t="s">
        <v>12</v>
      </c>
      <c r="B72" s="385"/>
      <c r="C72" s="385"/>
      <c r="D72" s="433"/>
      <c r="E72" s="434"/>
      <c r="F72" s="432"/>
    </row>
    <row r="73" spans="1:6" ht="13.5" thickBot="1">
      <c r="A73" s="390" t="s">
        <v>11</v>
      </c>
      <c r="B73" s="385"/>
      <c r="C73" s="385"/>
      <c r="D73" s="435"/>
      <c r="E73" s="436"/>
      <c r="F73" s="436"/>
    </row>
    <row r="74" spans="1:6" ht="13.5" thickTop="1">
      <c r="A74" s="402" t="s">
        <v>12</v>
      </c>
      <c r="B74" s="403"/>
      <c r="C74" s="403"/>
      <c r="D74" s="437"/>
      <c r="E74" s="438"/>
      <c r="F74" s="438"/>
    </row>
    <row r="76" ht="12.75">
      <c r="B76" s="378"/>
    </row>
    <row r="77" spans="1:4" ht="12.75">
      <c r="A77" s="378" t="s">
        <v>99</v>
      </c>
      <c r="B77" s="380"/>
      <c r="C77" s="380"/>
      <c r="D77" s="380"/>
    </row>
    <row r="78" spans="1:4" ht="12.75">
      <c r="A78" s="405" t="s">
        <v>9</v>
      </c>
      <c r="B78" s="439"/>
      <c r="C78" s="440"/>
      <c r="D78" s="441"/>
    </row>
    <row r="79" spans="1:4" ht="13.5" thickBot="1">
      <c r="A79" s="409" t="s">
        <v>8</v>
      </c>
      <c r="B79" s="442"/>
      <c r="C79" s="443"/>
      <c r="D79" s="432"/>
    </row>
    <row r="80" spans="1:4" ht="12.75">
      <c r="A80" s="409" t="s">
        <v>10</v>
      </c>
      <c r="B80" s="444"/>
      <c r="C80" s="445"/>
      <c r="D80" s="432"/>
    </row>
    <row r="81" spans="1:4" ht="13.5" thickBot="1">
      <c r="A81" s="409" t="s">
        <v>11</v>
      </c>
      <c r="B81" s="446"/>
      <c r="C81" s="447"/>
      <c r="D81" s="436"/>
    </row>
    <row r="82" spans="1:4" ht="13.5" thickTop="1">
      <c r="A82" s="409" t="s">
        <v>12</v>
      </c>
      <c r="B82" s="448"/>
      <c r="C82" s="449"/>
      <c r="D82" s="448"/>
    </row>
    <row r="83" spans="1:4" ht="13.5" thickBot="1">
      <c r="A83" s="418" t="s">
        <v>24</v>
      </c>
      <c r="B83" s="450"/>
      <c r="C83" s="450"/>
      <c r="D83" s="451"/>
    </row>
    <row r="84" spans="1:4" ht="12.75">
      <c r="A84" s="418" t="s">
        <v>12</v>
      </c>
      <c r="B84" s="450"/>
      <c r="C84" s="450"/>
      <c r="D84" s="450"/>
    </row>
    <row r="85" spans="1:4" ht="12.75">
      <c r="A85" s="409" t="s">
        <v>13</v>
      </c>
      <c r="B85" s="589" t="s">
        <v>80</v>
      </c>
      <c r="C85" s="589" t="s">
        <v>96</v>
      </c>
      <c r="D85" s="589">
        <v>-6</v>
      </c>
    </row>
    <row r="86" spans="1:4" ht="12.75">
      <c r="A86" s="421" t="s">
        <v>15</v>
      </c>
      <c r="B86" s="590" t="s">
        <v>16</v>
      </c>
      <c r="C86" s="590" t="s">
        <v>17</v>
      </c>
      <c r="D86" s="590" t="s">
        <v>5</v>
      </c>
    </row>
    <row r="87" spans="1:4" ht="12.75">
      <c r="A87" s="423"/>
      <c r="B87" s="424"/>
      <c r="C87" s="424"/>
      <c r="D87" s="424"/>
    </row>
    <row r="88" spans="1:4" ht="12.75">
      <c r="A88" s="423"/>
      <c r="B88" s="424"/>
      <c r="C88" s="424"/>
      <c r="D88" s="424"/>
    </row>
    <row r="89" spans="1:4" ht="12.75">
      <c r="A89" s="423"/>
      <c r="B89" s="424"/>
      <c r="C89" s="424"/>
      <c r="D89" s="424"/>
    </row>
    <row r="90" spans="1:4" ht="12.75">
      <c r="A90" s="452" t="s">
        <v>100</v>
      </c>
      <c r="B90" s="453" t="s">
        <v>40</v>
      </c>
      <c r="C90" s="424"/>
      <c r="D90" s="424"/>
    </row>
    <row r="91" spans="4:6" ht="12.75">
      <c r="D91" s="454"/>
      <c r="E91" s="454"/>
      <c r="F91" s="454"/>
    </row>
    <row r="92" spans="1:6" ht="12.75">
      <c r="A92" s="380" t="s">
        <v>39</v>
      </c>
      <c r="D92" s="454"/>
      <c r="E92" s="454"/>
      <c r="F92" s="454"/>
    </row>
    <row r="93" spans="1:5" ht="12.75">
      <c r="A93" s="455" t="s">
        <v>19</v>
      </c>
      <c r="B93" s="456"/>
      <c r="C93" s="457"/>
      <c r="D93" s="457"/>
      <c r="E93" s="457"/>
    </row>
    <row r="94" spans="1:5" ht="12.75">
      <c r="A94" s="458" t="s">
        <v>20</v>
      </c>
      <c r="B94" s="385"/>
      <c r="C94" s="385"/>
      <c r="D94" s="459"/>
      <c r="E94" s="459"/>
    </row>
    <row r="95" spans="1:5" ht="12.75">
      <c r="A95" s="460" t="s">
        <v>9</v>
      </c>
      <c r="B95" s="403"/>
      <c r="C95" s="389"/>
      <c r="D95" s="389"/>
      <c r="E95" s="388"/>
    </row>
    <row r="98" spans="1:2" ht="12.75">
      <c r="A98" s="378" t="s">
        <v>101</v>
      </c>
      <c r="B98" s="378" t="s">
        <v>102</v>
      </c>
    </row>
    <row r="101" spans="1:5" ht="12.75">
      <c r="A101" s="380" t="s">
        <v>103</v>
      </c>
      <c r="D101" s="461"/>
      <c r="E101" s="454"/>
    </row>
    <row r="102" spans="1:5" ht="12.75">
      <c r="A102" s="455" t="s">
        <v>19</v>
      </c>
      <c r="B102" s="456"/>
      <c r="C102" s="457"/>
      <c r="D102" s="457"/>
      <c r="E102" s="457"/>
    </row>
    <row r="103" spans="1:5" ht="12.75">
      <c r="A103" s="458" t="s">
        <v>20</v>
      </c>
      <c r="B103" s="385"/>
      <c r="C103" s="385"/>
      <c r="D103" s="459"/>
      <c r="E103" s="459"/>
    </row>
    <row r="104" spans="1:5" ht="12.75">
      <c r="A104" s="460" t="s">
        <v>9</v>
      </c>
      <c r="B104" s="403"/>
      <c r="C104" s="389"/>
      <c r="D104" s="389"/>
      <c r="E104" s="462"/>
    </row>
    <row r="106" ht="12.75">
      <c r="A106" s="380" t="s">
        <v>87</v>
      </c>
    </row>
    <row r="107" spans="1:4" ht="12.75">
      <c r="A107" s="405" t="s">
        <v>9</v>
      </c>
      <c r="B107" s="463">
        <f>C104</f>
        <v>0</v>
      </c>
      <c r="C107" s="464">
        <f>D104</f>
        <v>0</v>
      </c>
      <c r="D107" s="465"/>
    </row>
    <row r="108" spans="1:4" ht="13.5" thickBot="1">
      <c r="A108" s="409" t="s">
        <v>8</v>
      </c>
      <c r="B108" s="466">
        <v>1</v>
      </c>
      <c r="C108" s="467">
        <f>-B102</f>
        <v>0</v>
      </c>
      <c r="D108" s="468"/>
    </row>
    <row r="109" spans="1:4" ht="12.75">
      <c r="A109" s="409" t="s">
        <v>10</v>
      </c>
      <c r="B109" s="469">
        <f>B108*B107</f>
        <v>0</v>
      </c>
      <c r="C109" s="470">
        <f>B108*C107</f>
        <v>0</v>
      </c>
      <c r="D109" s="468"/>
    </row>
    <row r="110" spans="1:4" ht="13.5" thickBot="1">
      <c r="A110" s="409" t="s">
        <v>11</v>
      </c>
      <c r="B110" s="471"/>
      <c r="C110" s="472">
        <f>C108*B107</f>
        <v>0</v>
      </c>
      <c r="D110" s="473">
        <f>C108*C107</f>
        <v>0</v>
      </c>
    </row>
    <row r="111" spans="1:4" ht="13.5" thickTop="1">
      <c r="A111" s="409" t="s">
        <v>12</v>
      </c>
      <c r="B111" s="474">
        <f>B110+B109</f>
        <v>0</v>
      </c>
      <c r="C111" s="475">
        <f>C110+C109</f>
        <v>0</v>
      </c>
      <c r="D111" s="474">
        <f>D110</f>
        <v>0</v>
      </c>
    </row>
    <row r="112" spans="1:4" ht="13.5" thickBot="1">
      <c r="A112" s="418" t="s">
        <v>24</v>
      </c>
      <c r="B112" s="476"/>
      <c r="C112" s="476"/>
      <c r="D112" s="477">
        <f>E104</f>
        <v>0</v>
      </c>
    </row>
    <row r="113" spans="1:4" ht="12.75">
      <c r="A113" s="409" t="s">
        <v>13</v>
      </c>
      <c r="B113" s="589" t="s">
        <v>80</v>
      </c>
      <c r="C113" s="589" t="s">
        <v>96</v>
      </c>
      <c r="D113" s="589">
        <f>SUM(D111:D112)</f>
        <v>0</v>
      </c>
    </row>
    <row r="114" spans="1:4" ht="12.75">
      <c r="A114" s="421" t="s">
        <v>15</v>
      </c>
      <c r="B114" s="590" t="s">
        <v>16</v>
      </c>
      <c r="C114" s="590" t="s">
        <v>17</v>
      </c>
      <c r="D114" s="590" t="s">
        <v>5</v>
      </c>
    </row>
    <row r="117" spans="1:5" ht="12.75">
      <c r="A117" s="380" t="s">
        <v>104</v>
      </c>
      <c r="D117" s="461"/>
      <c r="E117" s="454"/>
    </row>
    <row r="118" spans="1:5" ht="12.75">
      <c r="A118" s="455" t="s">
        <v>19</v>
      </c>
      <c r="B118" s="456"/>
      <c r="C118" s="457"/>
      <c r="D118" s="457"/>
      <c r="E118" s="457"/>
    </row>
    <row r="119" spans="1:5" ht="12.75">
      <c r="A119" s="458" t="s">
        <v>20</v>
      </c>
      <c r="B119" s="385"/>
      <c r="C119" s="385"/>
      <c r="D119" s="459"/>
      <c r="E119" s="459"/>
    </row>
    <row r="120" spans="1:5" ht="12.75">
      <c r="A120" s="460" t="s">
        <v>9</v>
      </c>
      <c r="B120" s="403"/>
      <c r="C120" s="389"/>
      <c r="D120" s="389"/>
      <c r="E120" s="462"/>
    </row>
    <row r="122" ht="12.75">
      <c r="A122" s="380" t="s">
        <v>89</v>
      </c>
    </row>
    <row r="123" spans="1:4" ht="12.75">
      <c r="A123" s="405" t="s">
        <v>9</v>
      </c>
      <c r="B123" s="463"/>
      <c r="C123" s="464"/>
      <c r="D123" s="465"/>
    </row>
    <row r="124" spans="1:4" ht="13.5" thickBot="1">
      <c r="A124" s="409" t="s">
        <v>8</v>
      </c>
      <c r="B124" s="466"/>
      <c r="C124" s="467"/>
      <c r="D124" s="468"/>
    </row>
    <row r="125" spans="1:4" ht="12.75">
      <c r="A125" s="409" t="s">
        <v>10</v>
      </c>
      <c r="B125" s="469"/>
      <c r="C125" s="470"/>
      <c r="D125" s="468"/>
    </row>
    <row r="126" spans="1:4" ht="13.5" thickBot="1">
      <c r="A126" s="409" t="s">
        <v>11</v>
      </c>
      <c r="B126" s="471"/>
      <c r="C126" s="472"/>
      <c r="D126" s="473"/>
    </row>
    <row r="127" spans="1:4" ht="13.5" thickTop="1">
      <c r="A127" s="409" t="s">
        <v>12</v>
      </c>
      <c r="B127" s="474"/>
      <c r="C127" s="475"/>
      <c r="D127" s="474"/>
    </row>
    <row r="128" spans="1:4" ht="13.5" thickBot="1">
      <c r="A128" s="418" t="s">
        <v>24</v>
      </c>
      <c r="B128" s="476"/>
      <c r="C128" s="476"/>
      <c r="D128" s="477"/>
    </row>
    <row r="129" spans="1:4" ht="12.75">
      <c r="A129" s="409" t="s">
        <v>13</v>
      </c>
      <c r="B129" s="589" t="s">
        <v>80</v>
      </c>
      <c r="C129" s="589" t="s">
        <v>96</v>
      </c>
      <c r="D129" s="589">
        <f>SUM(D127:D128)</f>
        <v>0</v>
      </c>
    </row>
    <row r="130" spans="1:4" ht="12.75">
      <c r="A130" s="421" t="s">
        <v>15</v>
      </c>
      <c r="B130" s="590" t="s">
        <v>16</v>
      </c>
      <c r="C130" s="590" t="s">
        <v>17</v>
      </c>
      <c r="D130" s="590" t="s">
        <v>5</v>
      </c>
    </row>
    <row r="133" spans="1:5" ht="12.75">
      <c r="A133" s="380" t="s">
        <v>107</v>
      </c>
      <c r="D133" s="461"/>
      <c r="E133" s="454"/>
    </row>
    <row r="134" spans="1:5" ht="12.75">
      <c r="A134" s="455" t="s">
        <v>19</v>
      </c>
      <c r="B134" s="456"/>
      <c r="C134" s="457"/>
      <c r="D134" s="457"/>
      <c r="E134" s="457"/>
    </row>
    <row r="135" spans="1:5" ht="12.75">
      <c r="A135" s="458" t="s">
        <v>20</v>
      </c>
      <c r="B135" s="385"/>
      <c r="C135" s="385"/>
      <c r="D135" s="459"/>
      <c r="E135" s="459"/>
    </row>
    <row r="136" spans="1:5" ht="12.75">
      <c r="A136" s="460" t="s">
        <v>9</v>
      </c>
      <c r="B136" s="403"/>
      <c r="C136" s="389"/>
      <c r="D136" s="389"/>
      <c r="E136" s="462"/>
    </row>
    <row r="138" ht="12.75">
      <c r="A138" s="380" t="s">
        <v>91</v>
      </c>
    </row>
    <row r="139" spans="1:4" ht="12.75">
      <c r="A139" s="405" t="s">
        <v>9</v>
      </c>
      <c r="B139" s="463">
        <f>C136</f>
        <v>0</v>
      </c>
      <c r="C139" s="464">
        <f>D136</f>
        <v>0</v>
      </c>
      <c r="D139" s="465"/>
    </row>
    <row r="140" spans="1:4" ht="13.5" thickBot="1">
      <c r="A140" s="409" t="s">
        <v>8</v>
      </c>
      <c r="B140" s="466"/>
      <c r="C140" s="467"/>
      <c r="D140" s="468"/>
    </row>
    <row r="141" spans="1:4" ht="12.75">
      <c r="A141" s="409" t="s">
        <v>10</v>
      </c>
      <c r="B141" s="469"/>
      <c r="C141" s="470"/>
      <c r="D141" s="468"/>
    </row>
    <row r="142" spans="1:4" ht="13.5" thickBot="1">
      <c r="A142" s="409" t="s">
        <v>11</v>
      </c>
      <c r="B142" s="471"/>
      <c r="C142" s="472"/>
      <c r="D142" s="473"/>
    </row>
    <row r="143" spans="1:4" ht="13.5" thickTop="1">
      <c r="A143" s="409" t="s">
        <v>12</v>
      </c>
      <c r="B143" s="474"/>
      <c r="C143" s="475"/>
      <c r="D143" s="474"/>
    </row>
    <row r="144" spans="1:4" ht="13.5" thickBot="1">
      <c r="A144" s="418" t="s">
        <v>24</v>
      </c>
      <c r="B144" s="476"/>
      <c r="C144" s="476"/>
      <c r="D144" s="477"/>
    </row>
    <row r="145" spans="1:4" ht="12.75">
      <c r="A145" s="409" t="s">
        <v>13</v>
      </c>
      <c r="B145" s="589" t="s">
        <v>80</v>
      </c>
      <c r="C145" s="589" t="s">
        <v>96</v>
      </c>
      <c r="D145" s="589">
        <f>SUM(D143:D144)</f>
        <v>0</v>
      </c>
    </row>
    <row r="146" spans="1:4" ht="12.75">
      <c r="A146" s="421" t="s">
        <v>15</v>
      </c>
      <c r="B146" s="590" t="s">
        <v>16</v>
      </c>
      <c r="C146" s="590" t="s">
        <v>17</v>
      </c>
      <c r="D146" s="590" t="s">
        <v>5</v>
      </c>
    </row>
    <row r="149" spans="1:5" ht="12.75">
      <c r="A149" s="380" t="s">
        <v>108</v>
      </c>
      <c r="D149" s="461"/>
      <c r="E149" s="454"/>
    </row>
    <row r="150" spans="1:5" ht="12.75">
      <c r="A150" s="455" t="s">
        <v>19</v>
      </c>
      <c r="B150" s="456"/>
      <c r="C150" s="457"/>
      <c r="D150" s="457"/>
      <c r="E150" s="457"/>
    </row>
    <row r="151" spans="1:5" ht="12.75">
      <c r="A151" s="458" t="s">
        <v>20</v>
      </c>
      <c r="B151" s="385"/>
      <c r="C151" s="385"/>
      <c r="D151" s="459"/>
      <c r="E151" s="459"/>
    </row>
    <row r="152" spans="1:5" ht="12.75">
      <c r="A152" s="460" t="s">
        <v>9</v>
      </c>
      <c r="B152" s="403"/>
      <c r="C152" s="389"/>
      <c r="D152" s="389"/>
      <c r="E152" s="462"/>
    </row>
    <row r="154" ht="12.75">
      <c r="A154" s="380" t="s">
        <v>93</v>
      </c>
    </row>
    <row r="155" spans="1:4" ht="12.75">
      <c r="A155" s="405" t="s">
        <v>9</v>
      </c>
      <c r="B155" s="463">
        <f>C152</f>
        <v>0</v>
      </c>
      <c r="C155" s="464">
        <f>D152</f>
        <v>0</v>
      </c>
      <c r="D155" s="465"/>
    </row>
    <row r="156" spans="1:4" ht="13.5" thickBot="1">
      <c r="A156" s="409" t="s">
        <v>8</v>
      </c>
      <c r="B156" s="466">
        <v>1</v>
      </c>
      <c r="C156" s="467">
        <f>-B150</f>
        <v>0</v>
      </c>
      <c r="D156" s="468"/>
    </row>
    <row r="157" spans="1:4" ht="12.75">
      <c r="A157" s="409" t="s">
        <v>10</v>
      </c>
      <c r="B157" s="469">
        <f>B156*B155</f>
        <v>0</v>
      </c>
      <c r="C157" s="470">
        <f>B156*C155</f>
        <v>0</v>
      </c>
      <c r="D157" s="468"/>
    </row>
    <row r="158" spans="1:4" ht="13.5" thickBot="1">
      <c r="A158" s="409" t="s">
        <v>11</v>
      </c>
      <c r="B158" s="471"/>
      <c r="C158" s="472">
        <f>C156*B155</f>
        <v>0</v>
      </c>
      <c r="D158" s="473">
        <f>C156*C155</f>
        <v>0</v>
      </c>
    </row>
    <row r="159" spans="1:4" ht="13.5" thickTop="1">
      <c r="A159" s="409" t="s">
        <v>12</v>
      </c>
      <c r="B159" s="474">
        <f>B158+B157</f>
        <v>0</v>
      </c>
      <c r="C159" s="475">
        <f>C158+C157</f>
        <v>0</v>
      </c>
      <c r="D159" s="474">
        <f>D158</f>
        <v>0</v>
      </c>
    </row>
    <row r="160" spans="1:4" ht="13.5" thickBot="1">
      <c r="A160" s="418" t="s">
        <v>24</v>
      </c>
      <c r="B160" s="476"/>
      <c r="C160" s="476"/>
      <c r="D160" s="477">
        <f>E152</f>
        <v>0</v>
      </c>
    </row>
    <row r="161" spans="1:4" ht="12.75">
      <c r="A161" s="409" t="s">
        <v>13</v>
      </c>
      <c r="B161" s="589" t="s">
        <v>80</v>
      </c>
      <c r="C161" s="589" t="s">
        <v>96</v>
      </c>
      <c r="D161" s="589">
        <f>SUM(D159:D160)</f>
        <v>0</v>
      </c>
    </row>
    <row r="162" spans="1:4" ht="12.75">
      <c r="A162" s="421" t="s">
        <v>15</v>
      </c>
      <c r="B162" s="590" t="s">
        <v>16</v>
      </c>
      <c r="C162" s="590" t="s">
        <v>17</v>
      </c>
      <c r="D162" s="590" t="s">
        <v>5</v>
      </c>
    </row>
    <row r="165" spans="1:5" ht="12.75">
      <c r="A165" s="380" t="s">
        <v>109</v>
      </c>
      <c r="D165" s="461"/>
      <c r="E165" s="454"/>
    </row>
    <row r="166" spans="1:5" ht="12.75">
      <c r="A166" s="455" t="s">
        <v>19</v>
      </c>
      <c r="B166" s="478"/>
      <c r="C166" s="479"/>
      <c r="D166" s="479"/>
      <c r="E166" s="479"/>
    </row>
    <row r="167" spans="1:5" ht="12.75">
      <c r="A167" s="458" t="s">
        <v>20</v>
      </c>
      <c r="B167" s="435"/>
      <c r="C167" s="435"/>
      <c r="D167" s="480"/>
      <c r="E167" s="480"/>
    </row>
    <row r="168" spans="1:5" ht="12.75">
      <c r="A168" s="460" t="s">
        <v>9</v>
      </c>
      <c r="B168" s="437"/>
      <c r="C168" s="427"/>
      <c r="D168" s="427"/>
      <c r="E168" s="481"/>
    </row>
    <row r="170" ht="12.75">
      <c r="A170" s="380" t="s">
        <v>110</v>
      </c>
    </row>
    <row r="171" spans="1:4" ht="12.75">
      <c r="A171" s="405" t="s">
        <v>9</v>
      </c>
      <c r="B171" s="439"/>
      <c r="C171" s="440"/>
      <c r="D171" s="441"/>
    </row>
    <row r="172" spans="1:4" ht="13.5" thickBot="1">
      <c r="A172" s="409" t="s">
        <v>8</v>
      </c>
      <c r="B172" s="442"/>
      <c r="C172" s="443"/>
      <c r="D172" s="432"/>
    </row>
    <row r="173" spans="1:4" ht="12.75">
      <c r="A173" s="409" t="s">
        <v>10</v>
      </c>
      <c r="B173" s="444"/>
      <c r="C173" s="445"/>
      <c r="D173" s="432"/>
    </row>
    <row r="174" spans="1:4" ht="13.5" thickBot="1">
      <c r="A174" s="409" t="s">
        <v>11</v>
      </c>
      <c r="B174" s="446"/>
      <c r="C174" s="447"/>
      <c r="D174" s="436"/>
    </row>
    <row r="175" spans="1:4" ht="13.5" thickTop="1">
      <c r="A175" s="409" t="s">
        <v>12</v>
      </c>
      <c r="B175" s="448"/>
      <c r="C175" s="449"/>
      <c r="D175" s="448"/>
    </row>
    <row r="176" spans="1:4" ht="13.5" thickBot="1">
      <c r="A176" s="418" t="s">
        <v>24</v>
      </c>
      <c r="B176" s="450"/>
      <c r="C176" s="450"/>
      <c r="D176" s="451"/>
    </row>
    <row r="177" spans="1:4" ht="12.75">
      <c r="A177" s="409" t="s">
        <v>13</v>
      </c>
      <c r="B177" s="589" t="s">
        <v>80</v>
      </c>
      <c r="C177" s="589" t="s">
        <v>96</v>
      </c>
      <c r="D177" s="589">
        <f>SUM(D175:D176)</f>
        <v>0</v>
      </c>
    </row>
    <row r="178" spans="1:4" ht="12.75">
      <c r="A178" s="421" t="s">
        <v>15</v>
      </c>
      <c r="B178" s="590" t="s">
        <v>16</v>
      </c>
      <c r="C178" s="590" t="s">
        <v>17</v>
      </c>
      <c r="D178" s="590" t="s">
        <v>5</v>
      </c>
    </row>
    <row r="180" ht="12.75">
      <c r="L180" s="385"/>
    </row>
    <row r="181" spans="1:12" ht="12.75">
      <c r="A181" s="378" t="s">
        <v>42</v>
      </c>
      <c r="B181" s="378" t="s">
        <v>70</v>
      </c>
      <c r="L181" s="385"/>
    </row>
    <row r="184" ht="12.75">
      <c r="A184" s="380" t="s">
        <v>26</v>
      </c>
    </row>
    <row r="185" spans="1:7" ht="13.5" thickBot="1">
      <c r="A185" s="482"/>
      <c r="B185" s="592"/>
      <c r="C185" s="592"/>
      <c r="D185" s="588" t="s">
        <v>21</v>
      </c>
      <c r="E185" s="588" t="s">
        <v>2</v>
      </c>
      <c r="F185" s="588" t="s">
        <v>22</v>
      </c>
      <c r="G185" s="591">
        <v>-2</v>
      </c>
    </row>
    <row r="186" spans="1:11" ht="12.75">
      <c r="A186" s="387" t="s">
        <v>9</v>
      </c>
      <c r="B186" s="593" t="s">
        <v>0</v>
      </c>
      <c r="C186" s="588" t="s">
        <v>1</v>
      </c>
      <c r="D186" s="594"/>
      <c r="E186" s="485"/>
      <c r="F186" s="485"/>
      <c r="G186" s="485"/>
      <c r="I186" s="486"/>
      <c r="J186" s="486"/>
      <c r="K186" s="486"/>
    </row>
    <row r="187" spans="1:7" ht="12.75">
      <c r="A187" s="390" t="s">
        <v>19</v>
      </c>
      <c r="B187" s="456"/>
      <c r="C187" s="487"/>
      <c r="D187" s="457"/>
      <c r="E187" s="457"/>
      <c r="F187" s="457"/>
      <c r="G187" s="457"/>
    </row>
    <row r="188" spans="1:7" ht="12.75">
      <c r="A188" s="390" t="s">
        <v>10</v>
      </c>
      <c r="B188" s="385"/>
      <c r="C188" s="385"/>
      <c r="D188" s="488"/>
      <c r="E188" s="488"/>
      <c r="F188" s="388"/>
      <c r="G188" s="386"/>
    </row>
    <row r="189" spans="1:7" ht="12.75">
      <c r="A189" s="398" t="s">
        <v>12</v>
      </c>
      <c r="B189" s="385"/>
      <c r="C189" s="385"/>
      <c r="D189" s="462"/>
      <c r="E189" s="462"/>
      <c r="F189" s="462"/>
      <c r="G189" s="386"/>
    </row>
    <row r="190" spans="1:7" ht="12.75">
      <c r="A190" s="390" t="s">
        <v>11</v>
      </c>
      <c r="B190" s="385"/>
      <c r="C190" s="385"/>
      <c r="D190" s="385"/>
      <c r="E190" s="488"/>
      <c r="F190" s="488"/>
      <c r="G190" s="386"/>
    </row>
    <row r="191" spans="1:7" ht="12.75">
      <c r="A191" s="390" t="s">
        <v>12</v>
      </c>
      <c r="B191" s="385"/>
      <c r="C191" s="385"/>
      <c r="D191" s="385"/>
      <c r="E191" s="462"/>
      <c r="F191" s="462"/>
      <c r="G191" s="489"/>
    </row>
    <row r="192" spans="1:7" ht="12.75">
      <c r="A192" s="390" t="s">
        <v>23</v>
      </c>
      <c r="B192" s="385"/>
      <c r="C192" s="385"/>
      <c r="D192" s="385"/>
      <c r="E192" s="385"/>
      <c r="F192" s="488"/>
      <c r="G192" s="488"/>
    </row>
    <row r="193" spans="1:7" ht="12.75">
      <c r="A193" s="490" t="s">
        <v>12</v>
      </c>
      <c r="B193" s="403"/>
      <c r="C193" s="403"/>
      <c r="D193" s="403"/>
      <c r="E193" s="403"/>
      <c r="F193" s="462"/>
      <c r="G193" s="491"/>
    </row>
    <row r="196" ht="12.75">
      <c r="A196" s="492" t="s">
        <v>41</v>
      </c>
    </row>
    <row r="197" spans="1:6" ht="12.75">
      <c r="A197" s="455" t="s">
        <v>19</v>
      </c>
      <c r="B197" s="493"/>
      <c r="C197" s="494"/>
      <c r="D197" s="457"/>
      <c r="E197" s="457"/>
      <c r="F197" s="457"/>
    </row>
    <row r="198" spans="1:6" ht="13.5" thickBot="1">
      <c r="A198" s="458" t="s">
        <v>20</v>
      </c>
      <c r="B198" s="385"/>
      <c r="C198" s="495"/>
      <c r="D198" s="396"/>
      <c r="E198" s="396"/>
      <c r="F198" s="396"/>
    </row>
    <row r="199" spans="1:6" ht="13.5" thickTop="1">
      <c r="A199" s="460" t="s">
        <v>9</v>
      </c>
      <c r="B199" s="403"/>
      <c r="C199" s="485"/>
      <c r="D199" s="485"/>
      <c r="E199" s="485"/>
      <c r="F199" s="496"/>
    </row>
    <row r="204" ht="12.75">
      <c r="A204" s="492" t="s">
        <v>27</v>
      </c>
    </row>
    <row r="205" spans="1:5" ht="12.75">
      <c r="A205" s="405" t="s">
        <v>9</v>
      </c>
      <c r="B205" s="389"/>
      <c r="C205" s="389"/>
      <c r="D205" s="389"/>
      <c r="E205" s="497"/>
    </row>
    <row r="206" spans="1:5" ht="12.75">
      <c r="A206" s="409" t="s">
        <v>8</v>
      </c>
      <c r="B206" s="388"/>
      <c r="C206" s="493"/>
      <c r="D206" s="493"/>
      <c r="E206" s="386"/>
    </row>
    <row r="207" spans="1:5" ht="12.75">
      <c r="A207" s="409" t="s">
        <v>25</v>
      </c>
      <c r="B207" s="488"/>
      <c r="C207" s="488"/>
      <c r="D207" s="488"/>
      <c r="E207" s="386"/>
    </row>
    <row r="208" spans="1:5" ht="12.75">
      <c r="A208" s="409" t="s">
        <v>11</v>
      </c>
      <c r="B208" s="388"/>
      <c r="C208" s="488"/>
      <c r="D208" s="498"/>
      <c r="E208" s="488"/>
    </row>
    <row r="209" spans="1:5" ht="12.75">
      <c r="A209" s="409" t="s">
        <v>12</v>
      </c>
      <c r="B209" s="462"/>
      <c r="C209" s="462"/>
      <c r="D209" s="499"/>
      <c r="E209" s="462"/>
    </row>
    <row r="210" spans="1:5" ht="12.75">
      <c r="A210" s="409" t="s">
        <v>24</v>
      </c>
      <c r="B210" s="385"/>
      <c r="C210" s="385"/>
      <c r="D210" s="385"/>
      <c r="E210" s="500"/>
    </row>
    <row r="211" spans="1:5" ht="12.75">
      <c r="A211" s="421" t="s">
        <v>12</v>
      </c>
      <c r="B211" s="457"/>
      <c r="C211" s="457"/>
      <c r="D211" s="457"/>
      <c r="E211" s="457"/>
    </row>
    <row r="217" spans="1:4" ht="12.75">
      <c r="A217" s="378" t="s">
        <v>36</v>
      </c>
      <c r="B217" s="378" t="s">
        <v>111</v>
      </c>
      <c r="C217" s="378"/>
      <c r="D217" s="378"/>
    </row>
    <row r="219" spans="1:14" ht="12.75">
      <c r="A219" s="387" t="s">
        <v>19</v>
      </c>
      <c r="B219" s="493"/>
      <c r="C219" s="494"/>
      <c r="D219" s="494"/>
      <c r="E219" s="494"/>
      <c r="F219" s="457"/>
      <c r="K219" s="501" t="s">
        <v>120</v>
      </c>
      <c r="L219" s="408"/>
      <c r="M219" s="408"/>
      <c r="N219" s="502">
        <v>1</v>
      </c>
    </row>
    <row r="220" spans="1:14" ht="13.5" thickBot="1">
      <c r="A220" s="390" t="s">
        <v>20</v>
      </c>
      <c r="B220" s="385"/>
      <c r="C220" s="495"/>
      <c r="D220" s="396"/>
      <c r="E220" s="396"/>
      <c r="F220" s="396"/>
      <c r="K220" s="503" t="s">
        <v>119</v>
      </c>
      <c r="L220" s="503" t="s">
        <v>2</v>
      </c>
      <c r="M220" s="503" t="s">
        <v>0</v>
      </c>
      <c r="N220" s="503" t="s">
        <v>0</v>
      </c>
    </row>
    <row r="221" spans="1:14" ht="13.5" thickTop="1">
      <c r="A221" s="490" t="s">
        <v>9</v>
      </c>
      <c r="B221" s="403"/>
      <c r="C221" s="485"/>
      <c r="D221" s="485"/>
      <c r="E221" s="485"/>
      <c r="F221" s="496"/>
      <c r="K221" s="595">
        <f>IF(N219=1,1,"    Genere")</f>
        <v>1</v>
      </c>
      <c r="L221" s="595">
        <f ca="1">IF(N219=1,IF(INT(RAND()*2)&lt;1,ROUND(RAND()*6+1,0)*-1,ROUND(RAND()*6+1,0)),"    Genere")</f>
        <v>-5</v>
      </c>
      <c r="M221" s="595">
        <f ca="1">IF(N219=1,IF(INT(RAND()*2)&lt;1,ROUND(RAND()*4+1,0)*-1,ROUND(RAND()*4+1,0)),"    Genere")</f>
        <v>3</v>
      </c>
      <c r="N221" s="595">
        <f ca="1">IF(N219=1,IF(INT(RAND()*2)&lt;1,ROUND(RAND()*11+1,0)*-1,ROUND(RAND()*11+1,0)),"    Genere")</f>
        <v>10</v>
      </c>
    </row>
    <row r="222" ht="12.75">
      <c r="A222" s="504"/>
    </row>
    <row r="223" ht="12.75">
      <c r="A223" s="505" t="s">
        <v>112</v>
      </c>
    </row>
    <row r="224" spans="1:5" ht="12.75">
      <c r="A224" s="405" t="s">
        <v>9</v>
      </c>
      <c r="B224" s="389"/>
      <c r="C224" s="389"/>
      <c r="D224" s="389"/>
      <c r="E224" s="497"/>
    </row>
    <row r="225" spans="1:5" ht="12.75">
      <c r="A225" s="409" t="s">
        <v>8</v>
      </c>
      <c r="B225" s="388"/>
      <c r="C225" s="493"/>
      <c r="D225" s="493"/>
      <c r="E225" s="386"/>
    </row>
    <row r="226" spans="1:5" ht="12.75">
      <c r="A226" s="409" t="s">
        <v>25</v>
      </c>
      <c r="B226" s="488"/>
      <c r="C226" s="488"/>
      <c r="D226" s="488"/>
      <c r="E226" s="386"/>
    </row>
    <row r="227" spans="1:5" ht="12.75">
      <c r="A227" s="409" t="s">
        <v>11</v>
      </c>
      <c r="B227" s="388"/>
      <c r="C227" s="488"/>
      <c r="D227" s="498"/>
      <c r="E227" s="488"/>
    </row>
    <row r="228" spans="1:5" ht="12.75">
      <c r="A228" s="409" t="s">
        <v>12</v>
      </c>
      <c r="B228" s="462"/>
      <c r="C228" s="462"/>
      <c r="D228" s="499"/>
      <c r="E228" s="462"/>
    </row>
    <row r="229" spans="1:5" ht="12.75">
      <c r="A229" s="409" t="s">
        <v>24</v>
      </c>
      <c r="B229" s="385"/>
      <c r="C229" s="385"/>
      <c r="D229" s="385"/>
      <c r="E229" s="500"/>
    </row>
    <row r="230" spans="1:5" ht="12.75">
      <c r="A230" s="421" t="s">
        <v>76</v>
      </c>
      <c r="B230" s="457"/>
      <c r="C230" s="457"/>
      <c r="D230" s="457"/>
      <c r="E230" s="457"/>
    </row>
    <row r="231" spans="11:14" ht="12.75">
      <c r="K231" s="501" t="s">
        <v>120</v>
      </c>
      <c r="L231" s="408"/>
      <c r="M231" s="408"/>
      <c r="N231" s="502">
        <v>1</v>
      </c>
    </row>
    <row r="232" spans="11:15" ht="12.75">
      <c r="K232" s="503" t="s">
        <v>32</v>
      </c>
      <c r="L232" s="503" t="s">
        <v>119</v>
      </c>
      <c r="M232" s="503" t="s">
        <v>2</v>
      </c>
      <c r="N232" s="503" t="s">
        <v>0</v>
      </c>
      <c r="O232" s="503" t="s">
        <v>1</v>
      </c>
    </row>
    <row r="233" spans="1:15" ht="12.75">
      <c r="A233" s="506" t="s">
        <v>113</v>
      </c>
      <c r="B233" s="493"/>
      <c r="C233" s="457"/>
      <c r="D233" s="457"/>
      <c r="E233" s="457"/>
      <c r="F233" s="457"/>
      <c r="G233" s="457"/>
      <c r="H233" s="457"/>
      <c r="K233" s="595">
        <f ca="1">IF(N231=1,IF(INT(RAND()*2)&lt;1,ROUND(RAND()*2+1,0)*-1,ROUND(RAND()*2+1,0)),"    Genere")</f>
        <v>2</v>
      </c>
      <c r="L233" s="595">
        <f ca="1">IF(N231=1,IF(INT(RAND()*2)&lt;1,ROUND(RAND()*11+1,0)*-1,ROUND(RAND()*11+1,0)),"    Genere")</f>
        <v>7</v>
      </c>
      <c r="M233" s="595">
        <f ca="1">IF(N231=1,IF(INT(RAND()*2)&lt;1,ROUND(RAND()*21+1,0)*-1,ROUND(RAND()*21+1,0)),"    Genere")</f>
        <v>7</v>
      </c>
      <c r="N233" s="595">
        <f ca="1">IF(N231=1,IF(INT(RAND()*2)&lt;1,ROUND(RAND()*21+1,0)*-1,ROUND(RAND()*21+1,0)),"    Genere")</f>
        <v>13</v>
      </c>
      <c r="O233" s="595">
        <f ca="1">IF(N231=1,IF(INT(RAND()*2)&lt;1,ROUND(RAND()*16+1,0)*-1,ROUND(RAND()*16+1,0)),"    Genere")</f>
        <v>6</v>
      </c>
    </row>
    <row r="234" spans="1:8" ht="12.75">
      <c r="A234" s="507" t="s">
        <v>114</v>
      </c>
      <c r="B234" s="403"/>
      <c r="C234" s="403"/>
      <c r="D234" s="403"/>
      <c r="E234" s="403"/>
      <c r="F234" s="403"/>
      <c r="G234" s="403"/>
      <c r="H234" s="508"/>
    </row>
    <row r="235" spans="1:8" ht="12.75">
      <c r="A235" s="387" t="s">
        <v>19</v>
      </c>
      <c r="B235" s="509"/>
      <c r="C235" s="510"/>
      <c r="D235" s="479"/>
      <c r="E235" s="479"/>
      <c r="F235" s="479"/>
      <c r="G235" s="479"/>
      <c r="H235" s="479"/>
    </row>
    <row r="236" spans="1:8" ht="13.5" thickBot="1">
      <c r="A236" s="390" t="s">
        <v>20</v>
      </c>
      <c r="B236" s="435"/>
      <c r="C236" s="511"/>
      <c r="D236" s="431"/>
      <c r="E236" s="431"/>
      <c r="F236" s="431"/>
      <c r="G236" s="431"/>
      <c r="H236" s="431"/>
    </row>
    <row r="237" spans="1:8" ht="13.5" thickTop="1">
      <c r="A237" s="490" t="s">
        <v>9</v>
      </c>
      <c r="B237" s="437"/>
      <c r="C237" s="512"/>
      <c r="D237" s="512"/>
      <c r="E237" s="512"/>
      <c r="F237" s="512"/>
      <c r="G237" s="427"/>
      <c r="H237" s="481"/>
    </row>
    <row r="238" ht="12.75">
      <c r="A238" s="504"/>
    </row>
    <row r="239" ht="12.75">
      <c r="A239" s="505" t="s">
        <v>112</v>
      </c>
    </row>
    <row r="240" spans="1:8" ht="12.75">
      <c r="A240" s="405" t="s">
        <v>9</v>
      </c>
      <c r="B240" s="427"/>
      <c r="C240" s="427"/>
      <c r="D240" s="427"/>
      <c r="E240" s="427"/>
      <c r="F240" s="427"/>
      <c r="G240" s="513"/>
      <c r="H240" s="450"/>
    </row>
    <row r="241" spans="1:8" ht="12.75">
      <c r="A241" s="409" t="s">
        <v>8</v>
      </c>
      <c r="B241" s="432"/>
      <c r="C241" s="514"/>
      <c r="D241" s="514"/>
      <c r="E241" s="515"/>
      <c r="F241" s="435"/>
      <c r="G241" s="435"/>
      <c r="H241" s="435"/>
    </row>
    <row r="242" spans="1:8" ht="12.75">
      <c r="A242" s="409" t="s">
        <v>25</v>
      </c>
      <c r="B242" s="516"/>
      <c r="C242" s="516"/>
      <c r="D242" s="516"/>
      <c r="E242" s="516"/>
      <c r="F242" s="516"/>
      <c r="G242" s="516"/>
      <c r="H242" s="486"/>
    </row>
    <row r="243" spans="1:8" ht="12.75">
      <c r="A243" s="409" t="s">
        <v>11</v>
      </c>
      <c r="B243" s="426"/>
      <c r="C243" s="516"/>
      <c r="D243" s="516"/>
      <c r="E243" s="516"/>
      <c r="F243" s="516"/>
      <c r="G243" s="516"/>
      <c r="H243" s="513"/>
    </row>
    <row r="244" spans="1:8" ht="12.75">
      <c r="A244" s="409" t="s">
        <v>12</v>
      </c>
      <c r="B244" s="481"/>
      <c r="C244" s="481"/>
      <c r="D244" s="517"/>
      <c r="E244" s="481"/>
      <c r="F244" s="481"/>
      <c r="G244" s="481"/>
      <c r="H244" s="486"/>
    </row>
    <row r="245" spans="1:7" ht="12.75">
      <c r="A245" s="409" t="s">
        <v>24</v>
      </c>
      <c r="B245" s="518"/>
      <c r="C245" s="435"/>
      <c r="D245" s="435"/>
      <c r="E245" s="519"/>
      <c r="F245" s="435"/>
      <c r="G245" s="515"/>
    </row>
    <row r="246" spans="1:7" ht="12.75">
      <c r="A246" s="421" t="s">
        <v>76</v>
      </c>
      <c r="B246" s="479"/>
      <c r="C246" s="479"/>
      <c r="D246" s="479"/>
      <c r="E246" s="479"/>
      <c r="F246" s="479"/>
      <c r="G246" s="479"/>
    </row>
    <row r="247" spans="1:6" ht="12.75">
      <c r="A247" s="505"/>
      <c r="B247" s="486"/>
      <c r="C247" s="486"/>
      <c r="D247" s="486"/>
      <c r="E247" s="486"/>
      <c r="F247" s="454"/>
    </row>
    <row r="248" spans="1:6" ht="13.5" customHeight="1">
      <c r="A248" s="505"/>
      <c r="B248" s="486"/>
      <c r="C248" s="486"/>
      <c r="D248" s="486"/>
      <c r="E248" s="486"/>
      <c r="F248" s="454"/>
    </row>
    <row r="249" spans="1:6" ht="12.75">
      <c r="A249" s="505"/>
      <c r="B249" s="486"/>
      <c r="C249" s="486"/>
      <c r="D249" s="486"/>
      <c r="E249" s="486"/>
      <c r="F249" s="454"/>
    </row>
    <row r="250" spans="1:6" ht="12.75">
      <c r="A250" s="520" t="s">
        <v>53</v>
      </c>
      <c r="B250" s="520" t="s">
        <v>28</v>
      </c>
      <c r="C250" s="454"/>
      <c r="D250" s="454"/>
      <c r="E250" s="454"/>
      <c r="F250" s="454"/>
    </row>
    <row r="252" ht="12.75">
      <c r="A252" s="380" t="s">
        <v>33</v>
      </c>
    </row>
    <row r="253" spans="1:8" ht="12.75">
      <c r="A253" s="388"/>
      <c r="B253" s="592"/>
      <c r="C253" s="592"/>
      <c r="D253" s="588" t="s">
        <v>32</v>
      </c>
      <c r="E253" s="588" t="s">
        <v>29</v>
      </c>
      <c r="F253" s="588" t="s">
        <v>30</v>
      </c>
      <c r="G253" s="588" t="s">
        <v>31</v>
      </c>
      <c r="H253" s="137">
        <v>16</v>
      </c>
    </row>
    <row r="254" spans="1:8" ht="13.5" thickBot="1">
      <c r="A254" s="390" t="s">
        <v>9</v>
      </c>
      <c r="B254" s="591" t="s">
        <v>0</v>
      </c>
      <c r="C254" s="591" t="s">
        <v>1</v>
      </c>
      <c r="D254" s="596"/>
      <c r="E254" s="522"/>
      <c r="F254" s="522"/>
      <c r="G254" s="522"/>
      <c r="H254" s="522"/>
    </row>
    <row r="255" spans="1:8" ht="12.75">
      <c r="A255" s="390" t="s">
        <v>19</v>
      </c>
      <c r="B255" s="523"/>
      <c r="C255" s="391"/>
      <c r="D255" s="394"/>
      <c r="E255" s="394"/>
      <c r="F255" s="394"/>
      <c r="G255" s="394"/>
      <c r="H255" s="394"/>
    </row>
    <row r="256" spans="1:8" ht="12.75">
      <c r="A256" s="390" t="s">
        <v>10</v>
      </c>
      <c r="B256" s="385"/>
      <c r="C256" s="385"/>
      <c r="D256" s="488"/>
      <c r="E256" s="488"/>
      <c r="F256" s="388"/>
      <c r="G256" s="386"/>
      <c r="H256" s="386"/>
    </row>
    <row r="257" spans="1:8" ht="12.75">
      <c r="A257" s="398" t="s">
        <v>12</v>
      </c>
      <c r="B257" s="385"/>
      <c r="C257" s="385"/>
      <c r="D257" s="462"/>
      <c r="E257" s="462"/>
      <c r="F257" s="462"/>
      <c r="G257" s="386"/>
      <c r="H257" s="386"/>
    </row>
    <row r="258" spans="1:8" ht="12.75">
      <c r="A258" s="390" t="s">
        <v>11</v>
      </c>
      <c r="B258" s="385"/>
      <c r="C258" s="385"/>
      <c r="D258" s="385"/>
      <c r="E258" s="488"/>
      <c r="F258" s="488"/>
      <c r="G258" s="386"/>
      <c r="H258" s="386"/>
    </row>
    <row r="259" spans="1:8" ht="12.75">
      <c r="A259" s="390" t="s">
        <v>12</v>
      </c>
      <c r="B259" s="385"/>
      <c r="C259" s="385"/>
      <c r="D259" s="385"/>
      <c r="E259" s="462"/>
      <c r="F259" s="462"/>
      <c r="G259" s="489"/>
      <c r="H259" s="386"/>
    </row>
    <row r="260" spans="1:8" ht="12.75">
      <c r="A260" s="390" t="s">
        <v>23</v>
      </c>
      <c r="B260" s="385"/>
      <c r="C260" s="385"/>
      <c r="D260" s="385"/>
      <c r="E260" s="385"/>
      <c r="F260" s="488"/>
      <c r="G260" s="459"/>
      <c r="H260" s="386"/>
    </row>
    <row r="261" spans="1:8" ht="12.75">
      <c r="A261" s="390" t="s">
        <v>12</v>
      </c>
      <c r="B261" s="385"/>
      <c r="C261" s="385"/>
      <c r="D261" s="385"/>
      <c r="E261" s="385"/>
      <c r="F261" s="489"/>
      <c r="G261" s="491"/>
      <c r="H261" s="462"/>
    </row>
    <row r="262" spans="1:8" ht="12.75">
      <c r="A262" s="390" t="s">
        <v>23</v>
      </c>
      <c r="B262" s="385"/>
      <c r="C262" s="385"/>
      <c r="D262" s="385"/>
      <c r="E262" s="385"/>
      <c r="F262" s="386"/>
      <c r="G262" s="488"/>
      <c r="H262" s="488"/>
    </row>
    <row r="263" spans="1:8" ht="12.75">
      <c r="A263" s="490" t="s">
        <v>24</v>
      </c>
      <c r="B263" s="403"/>
      <c r="C263" s="403"/>
      <c r="D263" s="403"/>
      <c r="E263" s="403"/>
      <c r="F263" s="508"/>
      <c r="G263" s="462"/>
      <c r="H263" s="491"/>
    </row>
    <row r="270" ht="12.75">
      <c r="A270" s="492" t="s">
        <v>34</v>
      </c>
    </row>
    <row r="271" spans="1:7" ht="12.75">
      <c r="A271" s="455" t="s">
        <v>19</v>
      </c>
      <c r="B271" s="493"/>
      <c r="C271" s="494"/>
      <c r="D271" s="457"/>
      <c r="E271" s="457"/>
      <c r="F271" s="457"/>
      <c r="G271" s="457"/>
    </row>
    <row r="272" spans="1:7" ht="13.5" thickBot="1">
      <c r="A272" s="458" t="s">
        <v>20</v>
      </c>
      <c r="B272" s="385"/>
      <c r="C272" s="495"/>
      <c r="D272" s="396"/>
      <c r="E272" s="396"/>
      <c r="F272" s="396"/>
      <c r="G272" s="396"/>
    </row>
    <row r="273" spans="1:7" ht="13.5" thickTop="1">
      <c r="A273" s="460" t="s">
        <v>9</v>
      </c>
      <c r="B273" s="403"/>
      <c r="C273" s="485"/>
      <c r="D273" s="485"/>
      <c r="E273" s="485"/>
      <c r="F273" s="485"/>
      <c r="G273" s="524"/>
    </row>
    <row r="277" ht="12.75">
      <c r="A277" s="492" t="s">
        <v>35</v>
      </c>
    </row>
    <row r="278" spans="1:5" ht="12.75">
      <c r="A278" s="525" t="s">
        <v>9</v>
      </c>
      <c r="B278" s="389"/>
      <c r="C278" s="389"/>
      <c r="D278" s="389"/>
      <c r="E278" s="389"/>
    </row>
    <row r="279" spans="1:5" ht="12.75">
      <c r="A279" s="526" t="s">
        <v>8</v>
      </c>
      <c r="B279" s="388"/>
      <c r="D279" s="493"/>
      <c r="E279" s="493"/>
    </row>
    <row r="280" spans="1:5" ht="12.75">
      <c r="A280" s="526" t="s">
        <v>25</v>
      </c>
      <c r="B280" s="488"/>
      <c r="C280" s="488"/>
      <c r="D280" s="488"/>
      <c r="E280" s="488"/>
    </row>
    <row r="281" spans="1:6" ht="12.75">
      <c r="A281" s="526" t="s">
        <v>11</v>
      </c>
      <c r="B281" s="388"/>
      <c r="C281" s="488"/>
      <c r="D281" s="488"/>
      <c r="E281" s="488"/>
      <c r="F281" s="488"/>
    </row>
    <row r="282" spans="1:6" ht="12.75">
      <c r="A282" s="526" t="s">
        <v>12</v>
      </c>
      <c r="B282" s="462"/>
      <c r="C282" s="462"/>
      <c r="D282" s="499"/>
      <c r="E282" s="462"/>
      <c r="F282" s="462"/>
    </row>
    <row r="283" spans="1:5" ht="12.75">
      <c r="A283" s="526" t="s">
        <v>24</v>
      </c>
      <c r="B283" s="385"/>
      <c r="C283" s="385"/>
      <c r="D283" s="385"/>
      <c r="E283" s="500"/>
    </row>
    <row r="284" spans="1:6" ht="12.75">
      <c r="A284" s="527" t="s">
        <v>12</v>
      </c>
      <c r="B284" s="457"/>
      <c r="C284" s="457"/>
      <c r="D284" s="457"/>
      <c r="E284" s="457"/>
      <c r="F284" s="457"/>
    </row>
    <row r="289" spans="1:2" ht="12.75">
      <c r="A289" s="378" t="s">
        <v>59</v>
      </c>
      <c r="B289" s="378" t="s">
        <v>115</v>
      </c>
    </row>
    <row r="291" ht="12.75">
      <c r="A291" s="380" t="s">
        <v>116</v>
      </c>
    </row>
    <row r="292" spans="9:12" ht="12.75">
      <c r="I292" s="501" t="s">
        <v>120</v>
      </c>
      <c r="J292" s="408"/>
      <c r="K292" s="408"/>
      <c r="L292" s="502">
        <v>0</v>
      </c>
    </row>
    <row r="293" spans="1:13" ht="12.75">
      <c r="A293" s="528" t="s">
        <v>117</v>
      </c>
      <c r="B293" s="528"/>
      <c r="C293" s="528"/>
      <c r="D293" s="388"/>
      <c r="E293" s="388"/>
      <c r="F293" s="388"/>
      <c r="G293" s="388"/>
      <c r="I293" s="503" t="s">
        <v>32</v>
      </c>
      <c r="J293" s="503" t="s">
        <v>119</v>
      </c>
      <c r="K293" s="503" t="s">
        <v>2</v>
      </c>
      <c r="L293" s="503" t="s">
        <v>0</v>
      </c>
      <c r="M293" s="503" t="s">
        <v>1</v>
      </c>
    </row>
    <row r="294" spans="1:13" ht="12.75">
      <c r="A294" s="482">
        <v>2</v>
      </c>
      <c r="B294" s="493"/>
      <c r="C294" s="457"/>
      <c r="D294" s="457"/>
      <c r="E294" s="457"/>
      <c r="F294" s="457"/>
      <c r="G294" s="457"/>
      <c r="I294" s="595" t="str">
        <f ca="1">IF(L292=1,IF(INT(RAND()*2)&lt;1,ROUND(RAND()*2+1,0)*-1,ROUND(RAND()*2+1,0)),"    Genere")</f>
        <v>    Genere</v>
      </c>
      <c r="J294" s="595" t="str">
        <f ca="1">IF(L292=1,IF(INT(RAND()*2)&lt;1,ROUND(RAND()*8+1,0)*-1,ROUND(RAND()*8+1,0)),"    Genere")</f>
        <v>    Genere</v>
      </c>
      <c r="K294" s="595" t="str">
        <f ca="1">IF(L292=1,IF(INT(RAND()*2)&lt;1,ROUND(RAND()*13+1,0)*-1,ROUND(RAND()*13+1,0)),"    Genere")</f>
        <v>    Genere</v>
      </c>
      <c r="L294" s="595" t="str">
        <f>IF(L292=1,0,"    Genere")</f>
        <v>    Genere</v>
      </c>
      <c r="M294" s="595" t="str">
        <f ca="1">IF(L292=1,IF(INT(RAND()*2)&lt;1,ROUND(RAND()*15+1,0)*-1,ROUND(RAND()*15+1,0)),"    Genere")</f>
        <v>    Genere</v>
      </c>
    </row>
    <row r="296" spans="1:7" ht="12.75">
      <c r="A296" s="387" t="s">
        <v>19</v>
      </c>
      <c r="B296" s="509"/>
      <c r="C296" s="510"/>
      <c r="D296" s="510"/>
      <c r="E296" s="510"/>
      <c r="F296" s="510"/>
      <c r="G296" s="510"/>
    </row>
    <row r="297" spans="1:7" ht="13.5" thickBot="1">
      <c r="A297" s="390" t="s">
        <v>20</v>
      </c>
      <c r="B297" s="435"/>
      <c r="C297" s="511"/>
      <c r="D297" s="431"/>
      <c r="E297" s="431"/>
      <c r="F297" s="431"/>
      <c r="G297" s="431"/>
    </row>
    <row r="298" spans="1:7" ht="13.5" thickTop="1">
      <c r="A298" s="490" t="s">
        <v>9</v>
      </c>
      <c r="B298" s="437"/>
      <c r="C298" s="512"/>
      <c r="D298" s="512"/>
      <c r="E298" s="512"/>
      <c r="F298" s="512"/>
      <c r="G298" s="529"/>
    </row>
    <row r="299" ht="12.75">
      <c r="A299" s="504"/>
    </row>
    <row r="300" ht="12.75">
      <c r="A300" s="505" t="s">
        <v>112</v>
      </c>
    </row>
    <row r="301" spans="1:8" ht="12.75">
      <c r="A301" s="381" t="s">
        <v>9</v>
      </c>
      <c r="B301" s="427"/>
      <c r="C301" s="427"/>
      <c r="D301" s="427"/>
      <c r="E301" s="427"/>
      <c r="F301" s="530"/>
      <c r="G301" s="513"/>
      <c r="H301" s="450"/>
    </row>
    <row r="302" spans="1:8" ht="12.75">
      <c r="A302" s="409" t="s">
        <v>8</v>
      </c>
      <c r="B302" s="432"/>
      <c r="C302" s="514"/>
      <c r="D302" s="514"/>
      <c r="E302" s="435"/>
      <c r="F302" s="515"/>
      <c r="G302" s="435"/>
      <c r="H302" s="435"/>
    </row>
    <row r="303" spans="1:8" ht="12.75">
      <c r="A303" s="409" t="s">
        <v>25</v>
      </c>
      <c r="B303" s="516"/>
      <c r="C303" s="516"/>
      <c r="D303" s="516"/>
      <c r="E303" s="516"/>
      <c r="F303" s="531"/>
      <c r="G303" s="513"/>
      <c r="H303" s="486"/>
    </row>
    <row r="304" spans="1:8" ht="12.75">
      <c r="A304" s="409" t="s">
        <v>11</v>
      </c>
      <c r="B304" s="426"/>
      <c r="C304" s="516"/>
      <c r="D304" s="516"/>
      <c r="E304" s="516"/>
      <c r="F304" s="516"/>
      <c r="G304" s="513"/>
      <c r="H304" s="513"/>
    </row>
    <row r="305" spans="1:8" ht="12.75">
      <c r="A305" s="409" t="s">
        <v>12</v>
      </c>
      <c r="B305" s="481"/>
      <c r="C305" s="481"/>
      <c r="D305" s="517"/>
      <c r="E305" s="481"/>
      <c r="F305" s="481"/>
      <c r="G305" s="513"/>
      <c r="H305" s="486"/>
    </row>
    <row r="306" spans="1:7" ht="12.75">
      <c r="A306" s="409" t="s">
        <v>24</v>
      </c>
      <c r="B306" s="518"/>
      <c r="C306" s="435"/>
      <c r="D306" s="435"/>
      <c r="E306" s="519"/>
      <c r="F306" s="532"/>
      <c r="G306" s="513"/>
    </row>
    <row r="307" spans="1:7" ht="12.75">
      <c r="A307" s="421" t="s">
        <v>76</v>
      </c>
      <c r="B307" s="479"/>
      <c r="C307" s="479"/>
      <c r="D307" s="479"/>
      <c r="E307" s="479"/>
      <c r="F307" s="479"/>
      <c r="G307" s="513"/>
    </row>
    <row r="308" spans="3:7" ht="12.75">
      <c r="C308" s="533"/>
      <c r="D308" s="533"/>
      <c r="E308" s="533"/>
      <c r="F308" s="533"/>
      <c r="G308" s="533"/>
    </row>
    <row r="311" spans="1:2" ht="12.75">
      <c r="A311" s="378" t="s">
        <v>118</v>
      </c>
      <c r="B311" s="378" t="s">
        <v>71</v>
      </c>
    </row>
    <row r="313" ht="12.75">
      <c r="A313" s="492" t="s">
        <v>37</v>
      </c>
    </row>
    <row r="314" spans="1:6" ht="12.75">
      <c r="A314" s="388" t="s">
        <v>44</v>
      </c>
      <c r="B314" s="483"/>
      <c r="C314" s="483"/>
      <c r="D314" s="425" t="s">
        <v>45</v>
      </c>
      <c r="E314" s="425" t="s">
        <v>46</v>
      </c>
      <c r="F314" s="425" t="s">
        <v>47</v>
      </c>
    </row>
    <row r="315" spans="1:6" ht="13.5" thickBot="1">
      <c r="A315" s="390" t="s">
        <v>9</v>
      </c>
      <c r="B315" s="484" t="s">
        <v>0</v>
      </c>
      <c r="C315" s="484" t="s">
        <v>1</v>
      </c>
      <c r="D315" s="521"/>
      <c r="E315" s="522"/>
      <c r="F315" s="522"/>
    </row>
    <row r="316" spans="1:6" ht="12.75">
      <c r="A316" s="390" t="s">
        <v>19</v>
      </c>
      <c r="B316" s="534"/>
      <c r="C316" s="535"/>
      <c r="D316" s="536"/>
      <c r="E316" s="536"/>
      <c r="F316" s="536"/>
    </row>
    <row r="317" spans="1:6" ht="12.75">
      <c r="A317" s="390" t="s">
        <v>10</v>
      </c>
      <c r="B317" s="385"/>
      <c r="C317" s="537"/>
      <c r="D317" s="538"/>
      <c r="E317" s="538"/>
      <c r="F317" s="539"/>
    </row>
    <row r="318" spans="1:6" ht="12.75">
      <c r="A318" s="398" t="s">
        <v>12</v>
      </c>
      <c r="B318" s="385"/>
      <c r="C318" s="537"/>
      <c r="D318" s="540"/>
      <c r="E318" s="540"/>
      <c r="F318" s="540"/>
    </row>
    <row r="319" spans="1:6" ht="12.75">
      <c r="A319" s="390" t="s">
        <v>11</v>
      </c>
      <c r="B319" s="385"/>
      <c r="C319" s="537"/>
      <c r="D319" s="537"/>
      <c r="E319" s="538"/>
      <c r="F319" s="538"/>
    </row>
    <row r="320" spans="1:6" ht="12.75">
      <c r="A320" s="490" t="s">
        <v>48</v>
      </c>
      <c r="B320" s="403"/>
      <c r="C320" s="541"/>
      <c r="D320" s="541"/>
      <c r="E320" s="540"/>
      <c r="F320" s="540"/>
    </row>
    <row r="321" spans="1:7" ht="12.75">
      <c r="A321" s="423"/>
      <c r="B321" s="385"/>
      <c r="C321" s="385"/>
      <c r="D321" s="486"/>
      <c r="E321" s="542"/>
      <c r="F321" s="542"/>
      <c r="G321" s="454"/>
    </row>
    <row r="322" spans="1:7" ht="12.75">
      <c r="A322" s="423"/>
      <c r="B322" s="385"/>
      <c r="C322" s="385"/>
      <c r="D322" s="486"/>
      <c r="E322" s="542"/>
      <c r="F322" s="542"/>
      <c r="G322" s="454"/>
    </row>
    <row r="323" spans="1:7" ht="12.75">
      <c r="A323" s="492" t="s">
        <v>49</v>
      </c>
      <c r="E323" s="542"/>
      <c r="F323" s="542"/>
      <c r="G323" s="454"/>
    </row>
    <row r="324" spans="1:7" ht="12.75">
      <c r="A324" s="525" t="s">
        <v>9</v>
      </c>
      <c r="B324" s="389"/>
      <c r="C324" s="389"/>
      <c r="D324" s="543"/>
      <c r="E324" s="542"/>
      <c r="F324" s="542"/>
      <c r="G324" s="454"/>
    </row>
    <row r="325" spans="1:7" ht="13.5" thickBot="1">
      <c r="A325" s="526" t="s">
        <v>8</v>
      </c>
      <c r="B325" s="544"/>
      <c r="C325" s="544"/>
      <c r="D325" s="386"/>
      <c r="E325" s="542"/>
      <c r="F325" s="542"/>
      <c r="G325" s="454"/>
    </row>
    <row r="326" spans="1:7" ht="12.75">
      <c r="A326" s="526" t="s">
        <v>25</v>
      </c>
      <c r="B326" s="545"/>
      <c r="C326" s="545"/>
      <c r="D326" s="546"/>
      <c r="E326" s="542"/>
      <c r="F326" s="542"/>
      <c r="G326" s="454"/>
    </row>
    <row r="327" spans="1:4" ht="13.5" thickBot="1">
      <c r="A327" s="526" t="s">
        <v>11</v>
      </c>
      <c r="B327" s="547"/>
      <c r="C327" s="548"/>
      <c r="D327" s="549"/>
    </row>
    <row r="328" spans="1:4" ht="13.5" thickTop="1">
      <c r="A328" s="526" t="s">
        <v>12</v>
      </c>
      <c r="B328" s="550"/>
      <c r="C328" s="550"/>
      <c r="D328" s="551"/>
    </row>
    <row r="329" spans="1:4" ht="12.75">
      <c r="A329" s="526" t="s">
        <v>24</v>
      </c>
      <c r="B329" s="384"/>
      <c r="C329" s="386"/>
      <c r="D329" s="552"/>
    </row>
    <row r="330" spans="1:4" ht="12.75">
      <c r="A330" s="527" t="s">
        <v>12</v>
      </c>
      <c r="B330" s="553"/>
      <c r="C330" s="553"/>
      <c r="D330" s="554"/>
    </row>
    <row r="331" ht="12.75">
      <c r="B331" s="385"/>
    </row>
    <row r="333" spans="1:2" ht="12.75">
      <c r="A333" s="378" t="s">
        <v>72</v>
      </c>
      <c r="B333" s="378" t="s">
        <v>51</v>
      </c>
    </row>
    <row r="335" ht="12.75">
      <c r="E335" s="486"/>
    </row>
    <row r="336" ht="12.75">
      <c r="A336" s="492" t="s">
        <v>50</v>
      </c>
    </row>
    <row r="337" spans="1:6" ht="12.75">
      <c r="A337" s="455" t="s">
        <v>19</v>
      </c>
      <c r="B337" s="555"/>
      <c r="C337" s="457"/>
      <c r="D337" s="553"/>
      <c r="E337" s="457"/>
      <c r="F337" s="542"/>
    </row>
    <row r="338" spans="1:6" ht="12.75">
      <c r="A338" s="458" t="s">
        <v>20</v>
      </c>
      <c r="B338" s="385"/>
      <c r="C338" s="385"/>
      <c r="D338" s="556"/>
      <c r="E338" s="556"/>
      <c r="F338" s="542"/>
    </row>
    <row r="339" spans="1:6" ht="12.75">
      <c r="A339" s="460" t="s">
        <v>9</v>
      </c>
      <c r="B339" s="388"/>
      <c r="C339" s="389"/>
      <c r="D339" s="557"/>
      <c r="E339" s="558"/>
      <c r="F339" s="542"/>
    </row>
    <row r="340" spans="5:6" ht="12.75">
      <c r="E340" s="559"/>
      <c r="F340" s="486"/>
    </row>
    <row r="342" ht="12.75">
      <c r="A342" s="492" t="s">
        <v>43</v>
      </c>
    </row>
    <row r="343" spans="1:4" ht="12.75">
      <c r="A343" s="525" t="s">
        <v>9</v>
      </c>
      <c r="B343" s="389"/>
      <c r="C343" s="389"/>
      <c r="D343" s="388"/>
    </row>
    <row r="344" spans="1:4" ht="13.5" thickBot="1">
      <c r="A344" s="526" t="s">
        <v>8</v>
      </c>
      <c r="B344" s="560"/>
      <c r="C344" s="561"/>
      <c r="D344" s="388"/>
    </row>
    <row r="345" spans="1:4" ht="13.5" thickTop="1">
      <c r="A345" s="526" t="s">
        <v>25</v>
      </c>
      <c r="B345" s="562"/>
      <c r="C345" s="562"/>
      <c r="D345" s="388"/>
    </row>
    <row r="346" spans="1:4" ht="13.5" thickBot="1">
      <c r="A346" s="526" t="s">
        <v>11</v>
      </c>
      <c r="B346" s="563"/>
      <c r="C346" s="548"/>
      <c r="D346" s="548"/>
    </row>
    <row r="347" spans="1:4" ht="13.5" thickTop="1">
      <c r="A347" s="526" t="s">
        <v>12</v>
      </c>
      <c r="B347" s="404"/>
      <c r="C347" s="550"/>
      <c r="D347" s="550"/>
    </row>
    <row r="348" spans="1:4" ht="13.5" thickBot="1">
      <c r="A348" s="526" t="s">
        <v>24</v>
      </c>
      <c r="B348" s="521"/>
      <c r="C348" s="521"/>
      <c r="D348" s="564"/>
    </row>
    <row r="349" spans="1:4" ht="12.75">
      <c r="A349" s="527" t="s">
        <v>12</v>
      </c>
      <c r="B349" s="394"/>
      <c r="C349" s="565"/>
      <c r="D349" s="394"/>
    </row>
    <row r="350" spans="1:4" ht="13.5" thickBot="1">
      <c r="A350" s="566" t="s">
        <v>38</v>
      </c>
      <c r="B350" s="563"/>
      <c r="C350" s="563"/>
      <c r="D350" s="560"/>
    </row>
    <row r="351" spans="1:4" ht="13.5" thickTop="1">
      <c r="A351" s="566" t="s">
        <v>52</v>
      </c>
      <c r="B351" s="394"/>
      <c r="C351" s="394"/>
      <c r="D351" s="394"/>
    </row>
    <row r="354" spans="1:2" ht="12.75">
      <c r="A354" s="378" t="s">
        <v>73</v>
      </c>
      <c r="B354" s="378" t="s">
        <v>54</v>
      </c>
    </row>
    <row r="356" ht="12.75">
      <c r="A356" s="567" t="s">
        <v>55</v>
      </c>
    </row>
    <row r="358" spans="1:9" ht="12.75">
      <c r="A358" s="567" t="s">
        <v>56</v>
      </c>
      <c r="B358" s="553"/>
      <c r="C358" s="553"/>
      <c r="D358" s="553"/>
      <c r="E358" s="553"/>
      <c r="F358" s="457"/>
      <c r="G358" s="597" t="s">
        <v>57</v>
      </c>
      <c r="H358" s="555">
        <f>2/2</f>
        <v>1</v>
      </c>
      <c r="I358" s="555">
        <f>-1/2</f>
        <v>-0.5</v>
      </c>
    </row>
    <row r="359" spans="1:9" ht="12.75">
      <c r="A359" s="568"/>
      <c r="B359" s="542"/>
      <c r="C359" s="542"/>
      <c r="D359" s="542"/>
      <c r="E359" s="542"/>
      <c r="F359" s="486"/>
      <c r="G359" s="569"/>
      <c r="H359" s="542"/>
      <c r="I359" s="542"/>
    </row>
    <row r="360" spans="1:9" ht="12.75">
      <c r="A360" s="568"/>
      <c r="B360" s="542"/>
      <c r="C360" s="542"/>
      <c r="D360" s="542"/>
      <c r="E360" s="542"/>
      <c r="F360" s="486"/>
      <c r="G360" s="569"/>
      <c r="H360" s="542"/>
      <c r="I360" s="542"/>
    </row>
    <row r="361" ht="12.75">
      <c r="A361" s="492" t="s">
        <v>63</v>
      </c>
    </row>
    <row r="362" spans="1:7" ht="12.75">
      <c r="A362" s="455" t="s">
        <v>19</v>
      </c>
      <c r="B362" s="570"/>
      <c r="C362" s="553"/>
      <c r="D362" s="553"/>
      <c r="E362" s="553"/>
      <c r="F362" s="553"/>
      <c r="G362" s="553"/>
    </row>
    <row r="363" spans="1:7" ht="12.75">
      <c r="A363" s="458" t="s">
        <v>20</v>
      </c>
      <c r="B363" s="571"/>
      <c r="C363" s="572"/>
      <c r="D363" s="573"/>
      <c r="E363" s="573"/>
      <c r="F363" s="573"/>
      <c r="G363" s="573"/>
    </row>
    <row r="364" spans="1:7" ht="12.75">
      <c r="A364" s="460" t="s">
        <v>9</v>
      </c>
      <c r="B364" s="574"/>
      <c r="C364" s="557"/>
      <c r="D364" s="557"/>
      <c r="E364" s="557"/>
      <c r="F364" s="557"/>
      <c r="G364" s="557"/>
    </row>
    <row r="366" ht="12.75">
      <c r="A366" s="575" t="s">
        <v>58</v>
      </c>
    </row>
    <row r="367" ht="12.75">
      <c r="A367" s="492" t="s">
        <v>64</v>
      </c>
    </row>
    <row r="368" spans="1:6" ht="12.75">
      <c r="A368" s="525" t="s">
        <v>9</v>
      </c>
      <c r="B368" s="389"/>
      <c r="C368" s="389"/>
      <c r="D368" s="389"/>
      <c r="E368" s="389"/>
      <c r="F368" s="388"/>
    </row>
    <row r="369" spans="1:6" ht="12.75">
      <c r="A369" s="526" t="s">
        <v>8</v>
      </c>
      <c r="B369" s="388"/>
      <c r="C369" s="388"/>
      <c r="D369" s="493"/>
      <c r="E369" s="555"/>
      <c r="F369" s="388"/>
    </row>
    <row r="370" spans="1:6" ht="12.75">
      <c r="A370" s="526" t="s">
        <v>25</v>
      </c>
      <c r="B370" s="488"/>
      <c r="C370" s="488"/>
      <c r="D370" s="488"/>
      <c r="E370" s="488"/>
      <c r="F370" s="388"/>
    </row>
    <row r="371" spans="1:6" ht="12.75">
      <c r="A371" s="526" t="s">
        <v>11</v>
      </c>
      <c r="B371" s="388"/>
      <c r="C371" s="573"/>
      <c r="D371" s="573"/>
      <c r="E371" s="573"/>
      <c r="F371" s="573"/>
    </row>
    <row r="372" spans="1:6" ht="12.75">
      <c r="A372" s="526" t="s">
        <v>12</v>
      </c>
      <c r="B372" s="553"/>
      <c r="C372" s="553"/>
      <c r="D372" s="553"/>
      <c r="E372" s="553"/>
      <c r="F372" s="553"/>
    </row>
    <row r="373" spans="1:6" ht="12.75">
      <c r="A373" s="566" t="s">
        <v>38</v>
      </c>
      <c r="B373" s="388"/>
      <c r="C373" s="388"/>
      <c r="D373" s="388"/>
      <c r="E373" s="388"/>
      <c r="F373" s="388"/>
    </row>
    <row r="374" spans="1:6" ht="12.75">
      <c r="A374" s="566" t="s">
        <v>52</v>
      </c>
      <c r="B374" s="457"/>
      <c r="C374" s="457"/>
      <c r="D374" s="457"/>
      <c r="E374" s="457"/>
      <c r="F374" s="457"/>
    </row>
    <row r="378" spans="1:2" ht="12.75">
      <c r="A378" s="378" t="s">
        <v>125</v>
      </c>
      <c r="B378" s="378" t="s">
        <v>60</v>
      </c>
    </row>
    <row r="380" ht="12.75">
      <c r="A380" s="567" t="s">
        <v>55</v>
      </c>
    </row>
    <row r="382" ht="12.75">
      <c r="A382" s="492" t="s">
        <v>65</v>
      </c>
    </row>
    <row r="383" spans="1:8" ht="13.5" thickBot="1">
      <c r="A383" s="576" t="s">
        <v>9</v>
      </c>
      <c r="B383" s="577" t="s">
        <v>0</v>
      </c>
      <c r="C383" s="484" t="s">
        <v>1</v>
      </c>
      <c r="D383" s="521"/>
      <c r="E383" s="522"/>
      <c r="F383" s="522"/>
      <c r="G383" s="522"/>
      <c r="H383" s="522"/>
    </row>
    <row r="384" spans="1:8" ht="12.75">
      <c r="A384" s="390" t="s">
        <v>19</v>
      </c>
      <c r="B384" s="578"/>
      <c r="C384" s="579"/>
      <c r="D384" s="536"/>
      <c r="E384" s="536"/>
      <c r="F384" s="536"/>
      <c r="G384" s="536"/>
      <c r="H384" s="536"/>
    </row>
    <row r="385" spans="1:8" ht="13.5" thickBot="1">
      <c r="A385" s="390" t="s">
        <v>10</v>
      </c>
      <c r="B385" s="385"/>
      <c r="C385" s="537"/>
      <c r="D385" s="580"/>
      <c r="E385" s="580"/>
      <c r="F385" s="581"/>
      <c r="G385" s="385"/>
      <c r="H385" s="386"/>
    </row>
    <row r="386" spans="1:8" ht="13.5" thickTop="1">
      <c r="A386" s="398" t="s">
        <v>12</v>
      </c>
      <c r="B386" s="385"/>
      <c r="C386" s="537"/>
      <c r="D386" s="582"/>
      <c r="E386" s="583"/>
      <c r="F386" s="540"/>
      <c r="G386" s="385"/>
      <c r="H386" s="386"/>
    </row>
    <row r="387" spans="1:8" ht="13.5" thickBot="1">
      <c r="A387" s="390" t="s">
        <v>11</v>
      </c>
      <c r="B387" s="385"/>
      <c r="C387" s="537"/>
      <c r="D387" s="537"/>
      <c r="E387" s="580"/>
      <c r="F387" s="580"/>
      <c r="G387" s="385"/>
      <c r="H387" s="386"/>
    </row>
    <row r="388" spans="1:8" ht="13.5" thickTop="1">
      <c r="A388" s="390" t="s">
        <v>12</v>
      </c>
      <c r="B388" s="385"/>
      <c r="C388" s="537"/>
      <c r="D388" s="537"/>
      <c r="E388" s="582"/>
      <c r="F388" s="582"/>
      <c r="G388" s="540"/>
      <c r="H388" s="386"/>
    </row>
    <row r="389" spans="1:8" ht="12.75">
      <c r="A389" s="390" t="s">
        <v>23</v>
      </c>
      <c r="B389" s="385"/>
      <c r="C389" s="385"/>
      <c r="D389" s="486"/>
      <c r="E389" s="542"/>
      <c r="F389" s="584"/>
      <c r="G389" s="584"/>
      <c r="H389" s="386"/>
    </row>
    <row r="390" spans="1:8" ht="12.75">
      <c r="A390" s="390" t="s">
        <v>61</v>
      </c>
      <c r="B390" s="385"/>
      <c r="C390" s="385"/>
      <c r="D390" s="385"/>
      <c r="E390" s="385"/>
      <c r="F390" s="585"/>
      <c r="G390" s="585"/>
      <c r="H390" s="540"/>
    </row>
    <row r="391" spans="1:8" ht="12.75">
      <c r="A391" s="390" t="s">
        <v>62</v>
      </c>
      <c r="B391" s="385"/>
      <c r="C391" s="385"/>
      <c r="D391" s="385"/>
      <c r="E391" s="385"/>
      <c r="F391" s="385"/>
      <c r="G391" s="562"/>
      <c r="H391" s="586"/>
    </row>
    <row r="392" spans="1:8" ht="12.75">
      <c r="A392" s="490" t="s">
        <v>24</v>
      </c>
      <c r="B392" s="403"/>
      <c r="C392" s="403"/>
      <c r="D392" s="403"/>
      <c r="E392" s="403"/>
      <c r="F392" s="403"/>
      <c r="G392" s="585"/>
      <c r="H392" s="585"/>
    </row>
  </sheetData>
  <sheetProtection/>
  <printOptions/>
  <pageMargins left="0.75" right="0.75" top="1" bottom="1" header="0" footer="0"/>
  <pageSetup orientation="portrait" r:id="rId2"/>
  <drawing r:id="rId1"/>
</worksheet>
</file>

<file path=xl/worksheets/sheet3.xml><?xml version="1.0" encoding="utf-8"?>
<worksheet xmlns="http://schemas.openxmlformats.org/spreadsheetml/2006/main" xmlns:r="http://schemas.openxmlformats.org/officeDocument/2006/relationships">
  <dimension ref="A10:O482"/>
  <sheetViews>
    <sheetView workbookViewId="0" topLeftCell="A10">
      <selection activeCell="A10" sqref="A10"/>
    </sheetView>
  </sheetViews>
  <sheetFormatPr defaultColWidth="11.421875" defaultRowHeight="12.75"/>
  <cols>
    <col min="1" max="1" width="15.8515625" style="0" customWidth="1"/>
    <col min="2" max="6" width="9.7109375" style="0" customWidth="1"/>
    <col min="7" max="8" width="9.57421875" style="0" customWidth="1"/>
    <col min="9" max="9" width="8.7109375" style="0" customWidth="1"/>
  </cols>
  <sheetData>
    <row r="10" spans="1:2" ht="12.75">
      <c r="A10" s="19" t="s">
        <v>67</v>
      </c>
      <c r="B10" s="19" t="s">
        <v>69</v>
      </c>
    </row>
    <row r="13" ht="12.75">
      <c r="A13" s="22" t="s">
        <v>7</v>
      </c>
    </row>
    <row r="14" spans="1:6" ht="12.75">
      <c r="A14" s="131" t="s">
        <v>66</v>
      </c>
      <c r="B14" s="132"/>
      <c r="C14" s="132"/>
      <c r="D14" s="15" t="s">
        <v>3</v>
      </c>
      <c r="E14" s="15" t="s">
        <v>4</v>
      </c>
      <c r="F14" s="15" t="s">
        <v>5</v>
      </c>
    </row>
    <row r="15" spans="1:6" ht="12.75">
      <c r="A15" s="103"/>
      <c r="B15" s="26"/>
      <c r="C15" s="26"/>
      <c r="D15" s="26"/>
      <c r="E15" s="26"/>
      <c r="F15" s="56"/>
    </row>
    <row r="16" spans="1:6" ht="12.75">
      <c r="A16" s="59" t="s">
        <v>9</v>
      </c>
      <c r="B16" s="15" t="s">
        <v>0</v>
      </c>
      <c r="C16" s="15" t="s">
        <v>1</v>
      </c>
      <c r="D16" s="23"/>
      <c r="E16" s="41">
        <v>1</v>
      </c>
      <c r="F16" s="41">
        <v>6</v>
      </c>
    </row>
    <row r="17" spans="1:6" ht="12.75">
      <c r="A17" s="60" t="s">
        <v>19</v>
      </c>
      <c r="B17" s="71">
        <v>1</v>
      </c>
      <c r="C17" s="73">
        <v>-9</v>
      </c>
      <c r="D17" s="16">
        <v>1</v>
      </c>
      <c r="E17" s="17">
        <v>-3</v>
      </c>
      <c r="F17" s="17">
        <v>-54</v>
      </c>
    </row>
    <row r="18" spans="1:6" ht="13.5" thickBot="1">
      <c r="A18" s="60" t="s">
        <v>10</v>
      </c>
      <c r="B18" s="26"/>
      <c r="C18" s="26"/>
      <c r="D18" s="12">
        <f>-E16*B17</f>
        <v>-1</v>
      </c>
      <c r="E18" s="10">
        <f>-E16*C17</f>
        <v>9</v>
      </c>
      <c r="F18" s="14"/>
    </row>
    <row r="19" spans="1:6" ht="13.5" thickTop="1">
      <c r="A19" s="61" t="s">
        <v>12</v>
      </c>
      <c r="B19" s="26"/>
      <c r="C19" s="26"/>
      <c r="D19" s="20">
        <f>D18+D17</f>
        <v>0</v>
      </c>
      <c r="E19" s="21">
        <f>E18+E17</f>
        <v>6</v>
      </c>
      <c r="F19" s="14"/>
    </row>
    <row r="20" spans="1:6" ht="13.5" thickBot="1">
      <c r="A20" s="60" t="s">
        <v>11</v>
      </c>
      <c r="B20" s="26"/>
      <c r="C20" s="26"/>
      <c r="D20" s="26"/>
      <c r="E20" s="13">
        <f>-F16*B17</f>
        <v>-6</v>
      </c>
      <c r="F20" s="13">
        <f>-F16*C17</f>
        <v>54</v>
      </c>
    </row>
    <row r="21" spans="1:6" ht="13.5" thickTop="1">
      <c r="A21" s="130" t="s">
        <v>12</v>
      </c>
      <c r="B21" s="46"/>
      <c r="C21" s="46"/>
      <c r="D21" s="46"/>
      <c r="E21" s="11">
        <f>E20+E19</f>
        <v>0</v>
      </c>
      <c r="F21" s="11">
        <f>F20+F17</f>
        <v>0</v>
      </c>
    </row>
    <row r="26" spans="1:2" ht="12.75">
      <c r="A26" s="19" t="s">
        <v>68</v>
      </c>
      <c r="B26" s="19" t="s">
        <v>6</v>
      </c>
    </row>
    <row r="27" spans="1:2" ht="12.75">
      <c r="A27" s="19"/>
      <c r="B27" s="19"/>
    </row>
    <row r="28" spans="1:4" ht="12.75">
      <c r="A28" s="22" t="s">
        <v>18</v>
      </c>
      <c r="B28" s="22"/>
      <c r="C28" s="22"/>
      <c r="D28" s="22"/>
    </row>
    <row r="29" spans="1:4" ht="12.75">
      <c r="A29" s="35" t="s">
        <v>9</v>
      </c>
      <c r="B29" s="8">
        <v>1</v>
      </c>
      <c r="C29" s="29">
        <v>6</v>
      </c>
      <c r="D29" s="27"/>
    </row>
    <row r="30" spans="1:4" ht="13.5" thickBot="1">
      <c r="A30" s="36" t="s">
        <v>8</v>
      </c>
      <c r="B30" s="30">
        <v>1</v>
      </c>
      <c r="C30" s="31">
        <v>-9</v>
      </c>
      <c r="D30" s="14"/>
    </row>
    <row r="31" spans="1:4" ht="12.75">
      <c r="A31" s="36" t="s">
        <v>10</v>
      </c>
      <c r="B31" s="32">
        <f>B30*B29</f>
        <v>1</v>
      </c>
      <c r="C31" s="33">
        <f>B30*C29</f>
        <v>6</v>
      </c>
      <c r="D31" s="14"/>
    </row>
    <row r="32" spans="1:4" ht="13.5" thickBot="1">
      <c r="A32" s="36" t="s">
        <v>11</v>
      </c>
      <c r="B32" s="28"/>
      <c r="C32" s="7">
        <f>C30*B29</f>
        <v>-9</v>
      </c>
      <c r="D32" s="13">
        <f>C30*C29</f>
        <v>-54</v>
      </c>
    </row>
    <row r="33" spans="1:4" ht="13.5" thickTop="1">
      <c r="A33" s="36" t="s">
        <v>12</v>
      </c>
      <c r="B33" s="134">
        <f>B32+B31</f>
        <v>1</v>
      </c>
      <c r="C33" s="135">
        <f>C32+C31</f>
        <v>-3</v>
      </c>
      <c r="D33" s="134">
        <f>D32</f>
        <v>-54</v>
      </c>
    </row>
    <row r="34" spans="1:4" ht="13.5" thickBot="1">
      <c r="A34" s="133" t="s">
        <v>24</v>
      </c>
      <c r="D34" s="136">
        <f>F21</f>
        <v>0</v>
      </c>
    </row>
    <row r="35" spans="1:4" ht="12.75">
      <c r="A35" s="36" t="s">
        <v>13</v>
      </c>
      <c r="B35" s="24" t="s">
        <v>2</v>
      </c>
      <c r="C35" s="24" t="s">
        <v>14</v>
      </c>
      <c r="D35" s="24">
        <f>SUM(D33:D34)</f>
        <v>-54</v>
      </c>
    </row>
    <row r="36" spans="1:4" ht="12.75">
      <c r="A36" s="37" t="s">
        <v>15</v>
      </c>
      <c r="B36" s="34" t="s">
        <v>16</v>
      </c>
      <c r="C36" s="34" t="s">
        <v>17</v>
      </c>
      <c r="D36" s="34" t="s">
        <v>5</v>
      </c>
    </row>
    <row r="38" spans="1:2" ht="12.75">
      <c r="A38" s="19" t="s">
        <v>84</v>
      </c>
      <c r="B38" s="19" t="s">
        <v>85</v>
      </c>
    </row>
    <row r="40" ht="12.75">
      <c r="A40" s="22" t="s">
        <v>86</v>
      </c>
    </row>
    <row r="41" spans="1:6" ht="12.75">
      <c r="A41" s="131" t="s">
        <v>66</v>
      </c>
      <c r="B41" s="132"/>
      <c r="C41" s="132"/>
      <c r="D41" s="15" t="s">
        <v>3</v>
      </c>
      <c r="E41" s="15" t="s">
        <v>4</v>
      </c>
      <c r="F41" s="15" t="s">
        <v>5</v>
      </c>
    </row>
    <row r="42" spans="1:6" ht="12.75">
      <c r="A42" s="103"/>
      <c r="B42" s="26"/>
      <c r="C42" s="26"/>
      <c r="D42" s="26"/>
      <c r="E42" s="26"/>
      <c r="F42" s="56"/>
    </row>
    <row r="43" spans="1:6" ht="12.75">
      <c r="A43" s="59" t="s">
        <v>9</v>
      </c>
      <c r="B43" s="15" t="s">
        <v>0</v>
      </c>
      <c r="C43" s="15" t="s">
        <v>1</v>
      </c>
      <c r="D43" s="23"/>
      <c r="E43" s="41">
        <v>1</v>
      </c>
      <c r="F43" s="41">
        <v>12</v>
      </c>
    </row>
    <row r="44" spans="1:6" ht="12.75">
      <c r="A44" s="60" t="s">
        <v>19</v>
      </c>
      <c r="B44" s="71">
        <v>1</v>
      </c>
      <c r="C44" s="73">
        <v>-9</v>
      </c>
      <c r="D44" s="16">
        <v>1</v>
      </c>
      <c r="E44" s="17">
        <v>3</v>
      </c>
      <c r="F44" s="17">
        <v>54</v>
      </c>
    </row>
    <row r="45" spans="1:6" ht="13.5" thickBot="1">
      <c r="A45" s="60" t="s">
        <v>10</v>
      </c>
      <c r="B45" s="26"/>
      <c r="C45" s="26"/>
      <c r="D45" s="12">
        <f>-E43*B44</f>
        <v>-1</v>
      </c>
      <c r="E45" s="10">
        <f>-E43*C44</f>
        <v>9</v>
      </c>
      <c r="F45" s="14"/>
    </row>
    <row r="46" spans="1:6" ht="13.5" thickTop="1">
      <c r="A46" s="61" t="s">
        <v>12</v>
      </c>
      <c r="B46" s="26"/>
      <c r="C46" s="26"/>
      <c r="D46" s="20">
        <f>D45+D44</f>
        <v>0</v>
      </c>
      <c r="E46" s="21">
        <f>E45+E44</f>
        <v>12</v>
      </c>
      <c r="F46" s="14"/>
    </row>
    <row r="47" spans="1:6" ht="13.5" thickBot="1">
      <c r="A47" s="60" t="s">
        <v>11</v>
      </c>
      <c r="B47" s="26"/>
      <c r="C47" s="26"/>
      <c r="D47" s="26"/>
      <c r="E47" s="13">
        <f>-F43*B44</f>
        <v>-12</v>
      </c>
      <c r="F47" s="13">
        <f>-F43*C44</f>
        <v>108</v>
      </c>
    </row>
    <row r="48" spans="1:6" ht="13.5" thickTop="1">
      <c r="A48" s="130" t="s">
        <v>12</v>
      </c>
      <c r="B48" s="46"/>
      <c r="C48" s="46"/>
      <c r="D48" s="46"/>
      <c r="E48" s="11">
        <f>E47+E46</f>
        <v>0</v>
      </c>
      <c r="F48" s="11">
        <f>F47+F44</f>
        <v>162</v>
      </c>
    </row>
    <row r="50" spans="1:2" ht="12.75">
      <c r="A50" s="19" t="s">
        <v>87</v>
      </c>
      <c r="B50" s="19"/>
    </row>
    <row r="51" spans="1:4" ht="12.75">
      <c r="A51" s="22"/>
      <c r="B51" s="22"/>
      <c r="C51" s="22"/>
      <c r="D51" s="22"/>
    </row>
    <row r="52" spans="1:4" ht="12.75">
      <c r="A52" s="35" t="s">
        <v>9</v>
      </c>
      <c r="B52" s="8">
        <f>E43</f>
        <v>1</v>
      </c>
      <c r="C52" s="29">
        <f>F43</f>
        <v>12</v>
      </c>
      <c r="D52" s="27"/>
    </row>
    <row r="53" spans="1:4" ht="13.5" thickBot="1">
      <c r="A53" s="36" t="s">
        <v>8</v>
      </c>
      <c r="B53" s="30">
        <f>B44</f>
        <v>1</v>
      </c>
      <c r="C53" s="31">
        <f>C44</f>
        <v>-9</v>
      </c>
      <c r="D53" s="14"/>
    </row>
    <row r="54" spans="1:4" ht="12.75">
      <c r="A54" s="36" t="s">
        <v>10</v>
      </c>
      <c r="B54" s="32">
        <f>B53*B52</f>
        <v>1</v>
      </c>
      <c r="C54" s="33">
        <f>B53*C52</f>
        <v>12</v>
      </c>
      <c r="D54" s="14"/>
    </row>
    <row r="55" spans="1:4" ht="13.5" thickBot="1">
      <c r="A55" s="36" t="s">
        <v>11</v>
      </c>
      <c r="B55" s="28"/>
      <c r="C55" s="7">
        <f>C53*B52</f>
        <v>-9</v>
      </c>
      <c r="D55" s="13">
        <f>C53*C52</f>
        <v>-108</v>
      </c>
    </row>
    <row r="56" spans="1:4" ht="13.5" thickTop="1">
      <c r="A56" s="36" t="s">
        <v>12</v>
      </c>
      <c r="B56" s="134">
        <f>B55+B54</f>
        <v>1</v>
      </c>
      <c r="C56" s="135">
        <f>C55+C54</f>
        <v>3</v>
      </c>
      <c r="D56" s="134">
        <f>D55</f>
        <v>-108</v>
      </c>
    </row>
    <row r="57" spans="1:4" ht="13.5" thickBot="1">
      <c r="A57" s="133" t="s">
        <v>24</v>
      </c>
      <c r="D57" s="136">
        <f>F48</f>
        <v>162</v>
      </c>
    </row>
    <row r="58" spans="1:4" ht="12.75">
      <c r="A58" s="36" t="s">
        <v>13</v>
      </c>
      <c r="B58" s="24" t="s">
        <v>2</v>
      </c>
      <c r="C58" s="24" t="s">
        <v>14</v>
      </c>
      <c r="D58" s="24">
        <f>SUM(D56:D57)</f>
        <v>54</v>
      </c>
    </row>
    <row r="59" spans="1:4" ht="12.75">
      <c r="A59" s="68" t="s">
        <v>121</v>
      </c>
      <c r="B59" s="34" t="s">
        <v>16</v>
      </c>
      <c r="C59" s="34" t="s">
        <v>17</v>
      </c>
      <c r="D59" s="34" t="s">
        <v>5</v>
      </c>
    </row>
    <row r="60" spans="1:4" ht="12.75">
      <c r="A60" s="68"/>
      <c r="B60" s="299"/>
      <c r="C60" s="299"/>
      <c r="D60" s="299"/>
    </row>
    <row r="61" ht="12.75">
      <c r="A61" s="22" t="s">
        <v>88</v>
      </c>
    </row>
    <row r="62" spans="1:6" ht="12.75">
      <c r="A62" s="131" t="s">
        <v>66</v>
      </c>
      <c r="B62" s="132"/>
      <c r="C62" s="132"/>
      <c r="D62" s="15" t="s">
        <v>3</v>
      </c>
      <c r="E62" s="15" t="s">
        <v>4</v>
      </c>
      <c r="F62" s="15" t="s">
        <v>5</v>
      </c>
    </row>
    <row r="63" spans="1:6" ht="12.75">
      <c r="A63" s="103"/>
      <c r="B63" s="26"/>
      <c r="C63" s="26"/>
      <c r="D63" s="26"/>
      <c r="E63" s="26"/>
      <c r="F63" s="56"/>
    </row>
    <row r="64" spans="1:6" ht="12.75">
      <c r="A64" s="59" t="s">
        <v>9</v>
      </c>
      <c r="B64" s="15" t="s">
        <v>0</v>
      </c>
      <c r="C64" s="15" t="s">
        <v>1</v>
      </c>
      <c r="D64" s="23"/>
      <c r="E64" s="41">
        <v>1</v>
      </c>
      <c r="F64" s="41">
        <v>6</v>
      </c>
    </row>
    <row r="65" spans="1:6" ht="12.75">
      <c r="A65" s="60" t="s">
        <v>19</v>
      </c>
      <c r="B65" s="71">
        <v>1</v>
      </c>
      <c r="C65" s="73">
        <v>-9</v>
      </c>
      <c r="D65" s="16">
        <v>1</v>
      </c>
      <c r="E65" s="17">
        <v>-3</v>
      </c>
      <c r="F65" s="17">
        <v>54</v>
      </c>
    </row>
    <row r="66" spans="1:6" ht="13.5" thickBot="1">
      <c r="A66" s="60" t="s">
        <v>10</v>
      </c>
      <c r="B66" s="26"/>
      <c r="C66" s="26"/>
      <c r="D66" s="12">
        <f>-E64*B65</f>
        <v>-1</v>
      </c>
      <c r="E66" s="10">
        <f>-E64*C65</f>
        <v>9</v>
      </c>
      <c r="F66" s="14"/>
    </row>
    <row r="67" spans="1:6" ht="13.5" thickTop="1">
      <c r="A67" s="61" t="s">
        <v>12</v>
      </c>
      <c r="B67" s="26"/>
      <c r="C67" s="26"/>
      <c r="D67" s="20">
        <f>D66+D65</f>
        <v>0</v>
      </c>
      <c r="E67" s="21">
        <f>E66+E65</f>
        <v>6</v>
      </c>
      <c r="F67" s="14"/>
    </row>
    <row r="68" spans="1:6" ht="13.5" thickBot="1">
      <c r="A68" s="60" t="s">
        <v>11</v>
      </c>
      <c r="B68" s="26"/>
      <c r="C68" s="26"/>
      <c r="D68" s="26"/>
      <c r="E68" s="13">
        <f>-F64*B65</f>
        <v>-6</v>
      </c>
      <c r="F68" s="13">
        <f>-F64*C65</f>
        <v>54</v>
      </c>
    </row>
    <row r="69" spans="1:6" ht="13.5" thickTop="1">
      <c r="A69" s="130" t="s">
        <v>12</v>
      </c>
      <c r="B69" s="46"/>
      <c r="C69" s="46"/>
      <c r="D69" s="46"/>
      <c r="E69" s="11">
        <f>E68+E67</f>
        <v>0</v>
      </c>
      <c r="F69" s="11">
        <f>F68+F65</f>
        <v>108</v>
      </c>
    </row>
    <row r="71" spans="1:2" ht="12.75">
      <c r="A71" s="19" t="s">
        <v>89</v>
      </c>
      <c r="B71" s="19"/>
    </row>
    <row r="72" spans="1:4" ht="12.75">
      <c r="A72" s="22"/>
      <c r="B72" s="22"/>
      <c r="C72" s="22"/>
      <c r="D72" s="22"/>
    </row>
    <row r="73" spans="1:4" ht="12.75">
      <c r="A73" s="35" t="s">
        <v>9</v>
      </c>
      <c r="B73" s="8">
        <f>E64</f>
        <v>1</v>
      </c>
      <c r="C73" s="29">
        <f>F64</f>
        <v>6</v>
      </c>
      <c r="D73" s="27"/>
    </row>
    <row r="74" spans="1:4" ht="13.5" thickBot="1">
      <c r="A74" s="36" t="s">
        <v>8</v>
      </c>
      <c r="B74" s="30">
        <f>B65</f>
        <v>1</v>
      </c>
      <c r="C74" s="31">
        <f>C65</f>
        <v>-9</v>
      </c>
      <c r="D74" s="14"/>
    </row>
    <row r="75" spans="1:4" ht="12.75">
      <c r="A75" s="36" t="s">
        <v>10</v>
      </c>
      <c r="B75" s="32">
        <f>B74*B73</f>
        <v>1</v>
      </c>
      <c r="C75" s="33">
        <f>B74*C73</f>
        <v>6</v>
      </c>
      <c r="D75" s="14"/>
    </row>
    <row r="76" spans="1:4" ht="13.5" thickBot="1">
      <c r="A76" s="36" t="s">
        <v>11</v>
      </c>
      <c r="B76" s="28"/>
      <c r="C76" s="7">
        <f>C74*B73</f>
        <v>-9</v>
      </c>
      <c r="D76" s="13">
        <f>C74*C73</f>
        <v>-54</v>
      </c>
    </row>
    <row r="77" spans="1:4" ht="13.5" thickTop="1">
      <c r="A77" s="36" t="s">
        <v>12</v>
      </c>
      <c r="B77" s="134">
        <f>B76+B75</f>
        <v>1</v>
      </c>
      <c r="C77" s="135">
        <f>C76+C75</f>
        <v>-3</v>
      </c>
      <c r="D77" s="134">
        <f>D76</f>
        <v>-54</v>
      </c>
    </row>
    <row r="78" spans="1:4" ht="13.5" thickBot="1">
      <c r="A78" s="133" t="s">
        <v>24</v>
      </c>
      <c r="D78" s="136">
        <f>F69</f>
        <v>108</v>
      </c>
    </row>
    <row r="79" spans="1:4" ht="12.75">
      <c r="A79" s="36" t="s">
        <v>13</v>
      </c>
      <c r="B79" s="24" t="s">
        <v>2</v>
      </c>
      <c r="C79" s="24" t="s">
        <v>14</v>
      </c>
      <c r="D79" s="24">
        <f>SUM(D77:D78)</f>
        <v>54</v>
      </c>
    </row>
    <row r="80" spans="1:4" ht="12.75">
      <c r="A80" s="37" t="s">
        <v>15</v>
      </c>
      <c r="B80" s="34" t="s">
        <v>16</v>
      </c>
      <c r="C80" s="34" t="s">
        <v>17</v>
      </c>
      <c r="D80" s="34" t="s">
        <v>5</v>
      </c>
    </row>
    <row r="81" spans="1:4" ht="12.75">
      <c r="A81" s="68"/>
      <c r="B81" s="299"/>
      <c r="C81" s="299"/>
      <c r="D81" s="299"/>
    </row>
    <row r="82" spans="1:4" ht="12.75">
      <c r="A82" s="68"/>
      <c r="B82" s="299"/>
      <c r="C82" s="299"/>
      <c r="D82" s="299"/>
    </row>
    <row r="83" ht="12.75">
      <c r="A83" s="22" t="s">
        <v>90</v>
      </c>
    </row>
    <row r="84" spans="1:6" ht="12.75">
      <c r="A84" s="131" t="s">
        <v>66</v>
      </c>
      <c r="B84" s="132"/>
      <c r="C84" s="132"/>
      <c r="D84" s="15" t="s">
        <v>3</v>
      </c>
      <c r="E84" s="15" t="s">
        <v>4</v>
      </c>
      <c r="F84" s="15" t="s">
        <v>5</v>
      </c>
    </row>
    <row r="85" spans="1:6" ht="12.75">
      <c r="A85" s="103"/>
      <c r="B85" s="26"/>
      <c r="C85" s="26"/>
      <c r="D85" s="26"/>
      <c r="E85" s="26"/>
      <c r="F85" s="56"/>
    </row>
    <row r="86" spans="1:6" ht="12.75">
      <c r="A86" s="59" t="s">
        <v>9</v>
      </c>
      <c r="B86" s="15" t="s">
        <v>0</v>
      </c>
      <c r="C86" s="15" t="s">
        <v>1</v>
      </c>
      <c r="D86" s="23"/>
      <c r="E86" s="41">
        <v>1</v>
      </c>
      <c r="F86" s="41">
        <v>-12</v>
      </c>
    </row>
    <row r="87" spans="1:6" ht="12.75">
      <c r="A87" s="60" t="s">
        <v>19</v>
      </c>
      <c r="B87" s="71">
        <v>1</v>
      </c>
      <c r="C87" s="73">
        <v>9</v>
      </c>
      <c r="D87" s="16">
        <v>1</v>
      </c>
      <c r="E87" s="17">
        <v>-3</v>
      </c>
      <c r="F87" s="17">
        <v>54</v>
      </c>
    </row>
    <row r="88" spans="1:6" ht="13.5" thickBot="1">
      <c r="A88" s="60" t="s">
        <v>10</v>
      </c>
      <c r="B88" s="26"/>
      <c r="C88" s="26"/>
      <c r="D88" s="12">
        <f>-E86*B87</f>
        <v>-1</v>
      </c>
      <c r="E88" s="10">
        <f>-E86*C87</f>
        <v>-9</v>
      </c>
      <c r="F88" s="14"/>
    </row>
    <row r="89" spans="1:6" ht="13.5" thickTop="1">
      <c r="A89" s="61" t="s">
        <v>12</v>
      </c>
      <c r="B89" s="26"/>
      <c r="C89" s="26"/>
      <c r="D89" s="20">
        <f>D88+D87</f>
        <v>0</v>
      </c>
      <c r="E89" s="21">
        <f>E88+E87</f>
        <v>-12</v>
      </c>
      <c r="F89" s="14"/>
    </row>
    <row r="90" spans="1:6" ht="13.5" thickBot="1">
      <c r="A90" s="60" t="s">
        <v>11</v>
      </c>
      <c r="B90" s="26"/>
      <c r="C90" s="26"/>
      <c r="D90" s="26"/>
      <c r="E90" s="13">
        <f>-F86*B87</f>
        <v>12</v>
      </c>
      <c r="F90" s="13">
        <f>-F86*C87</f>
        <v>108</v>
      </c>
    </row>
    <row r="91" spans="1:6" ht="13.5" thickTop="1">
      <c r="A91" s="130" t="s">
        <v>12</v>
      </c>
      <c r="B91" s="46"/>
      <c r="C91" s="46"/>
      <c r="D91" s="46"/>
      <c r="E91" s="11">
        <f>E90+E89</f>
        <v>0</v>
      </c>
      <c r="F91" s="11">
        <f>F90+F87</f>
        <v>162</v>
      </c>
    </row>
    <row r="93" spans="1:2" ht="12.75">
      <c r="A93" s="19" t="s">
        <v>91</v>
      </c>
      <c r="B93" s="19"/>
    </row>
    <row r="94" spans="1:4" ht="12.75">
      <c r="A94" s="22"/>
      <c r="B94" s="22"/>
      <c r="C94" s="22"/>
      <c r="D94" s="22"/>
    </row>
    <row r="95" spans="1:4" ht="12.75">
      <c r="A95" s="35" t="s">
        <v>9</v>
      </c>
      <c r="B95" s="8">
        <f>E86</f>
        <v>1</v>
      </c>
      <c r="C95" s="29">
        <f>F86</f>
        <v>-12</v>
      </c>
      <c r="D95" s="27"/>
    </row>
    <row r="96" spans="1:4" ht="13.5" thickBot="1">
      <c r="A96" s="36" t="s">
        <v>8</v>
      </c>
      <c r="B96" s="30">
        <f>B87</f>
        <v>1</v>
      </c>
      <c r="C96" s="31">
        <f>C87</f>
        <v>9</v>
      </c>
      <c r="D96" s="14"/>
    </row>
    <row r="97" spans="1:4" ht="12.75">
      <c r="A97" s="36" t="s">
        <v>10</v>
      </c>
      <c r="B97" s="32">
        <f>B96*B95</f>
        <v>1</v>
      </c>
      <c r="C97" s="33">
        <f>B96*C95</f>
        <v>-12</v>
      </c>
      <c r="D97" s="14"/>
    </row>
    <row r="98" spans="1:4" ht="13.5" thickBot="1">
      <c r="A98" s="36" t="s">
        <v>11</v>
      </c>
      <c r="B98" s="28"/>
      <c r="C98" s="7">
        <f>C96*B95</f>
        <v>9</v>
      </c>
      <c r="D98" s="13">
        <f>C96*C95</f>
        <v>-108</v>
      </c>
    </row>
    <row r="99" spans="1:4" ht="13.5" thickTop="1">
      <c r="A99" s="36" t="s">
        <v>12</v>
      </c>
      <c r="B99" s="134">
        <f>B98+B97</f>
        <v>1</v>
      </c>
      <c r="C99" s="135">
        <f>C98+C97</f>
        <v>-3</v>
      </c>
      <c r="D99" s="134">
        <f>D98</f>
        <v>-108</v>
      </c>
    </row>
    <row r="100" spans="1:4" ht="13.5" thickBot="1">
      <c r="A100" s="133" t="s">
        <v>24</v>
      </c>
      <c r="D100" s="136">
        <f>F91</f>
        <v>162</v>
      </c>
    </row>
    <row r="101" spans="1:4" ht="12.75">
      <c r="A101" s="36" t="s">
        <v>13</v>
      </c>
      <c r="B101" s="24" t="s">
        <v>2</v>
      </c>
      <c r="C101" s="24" t="s">
        <v>14</v>
      </c>
      <c r="D101" s="24">
        <f>SUM(D99:D100)</f>
        <v>54</v>
      </c>
    </row>
    <row r="102" spans="1:4" ht="12.75">
      <c r="A102" s="37" t="s">
        <v>15</v>
      </c>
      <c r="B102" s="34" t="s">
        <v>16</v>
      </c>
      <c r="C102" s="34" t="s">
        <v>17</v>
      </c>
      <c r="D102" s="34" t="s">
        <v>5</v>
      </c>
    </row>
    <row r="103" spans="1:4" ht="12.75">
      <c r="A103" s="68"/>
      <c r="B103" s="299"/>
      <c r="C103" s="299"/>
      <c r="D103" s="299"/>
    </row>
    <row r="104" spans="1:4" ht="12.75">
      <c r="A104" s="68"/>
      <c r="B104" s="299"/>
      <c r="C104" s="299"/>
      <c r="D104" s="299"/>
    </row>
    <row r="105" ht="12.75">
      <c r="A105" s="22" t="s">
        <v>92</v>
      </c>
    </row>
    <row r="106" spans="1:6" ht="12.75">
      <c r="A106" s="131" t="s">
        <v>66</v>
      </c>
      <c r="B106" s="132"/>
      <c r="C106" s="132"/>
      <c r="D106" s="15" t="s">
        <v>3</v>
      </c>
      <c r="E106" s="15" t="s">
        <v>4</v>
      </c>
      <c r="F106" s="15" t="s">
        <v>5</v>
      </c>
    </row>
    <row r="107" spans="1:6" ht="12.75">
      <c r="A107" s="103"/>
      <c r="B107" s="26"/>
      <c r="C107" s="26"/>
      <c r="D107" s="26"/>
      <c r="E107" s="26"/>
      <c r="F107" s="56"/>
    </row>
    <row r="108" spans="1:6" ht="12.75">
      <c r="A108" s="59" t="s">
        <v>9</v>
      </c>
      <c r="B108" s="15" t="s">
        <v>0</v>
      </c>
      <c r="C108" s="15" t="s">
        <v>1</v>
      </c>
      <c r="D108" s="23"/>
      <c r="E108" s="41">
        <v>1</v>
      </c>
      <c r="F108" s="41">
        <v>-6</v>
      </c>
    </row>
    <row r="109" spans="1:6" ht="12.75">
      <c r="A109" s="60" t="s">
        <v>19</v>
      </c>
      <c r="B109" s="71">
        <v>1</v>
      </c>
      <c r="C109" s="73">
        <v>9</v>
      </c>
      <c r="D109" s="16">
        <v>1</v>
      </c>
      <c r="E109" s="17">
        <v>3</v>
      </c>
      <c r="F109" s="17">
        <v>54</v>
      </c>
    </row>
    <row r="110" spans="1:6" ht="13.5" thickBot="1">
      <c r="A110" s="60" t="s">
        <v>10</v>
      </c>
      <c r="B110" s="26"/>
      <c r="C110" s="26"/>
      <c r="D110" s="12">
        <f>-E108*B109</f>
        <v>-1</v>
      </c>
      <c r="E110" s="10">
        <f>-E108*C109</f>
        <v>-9</v>
      </c>
      <c r="F110" s="14"/>
    </row>
    <row r="111" spans="1:6" ht="13.5" thickTop="1">
      <c r="A111" s="61" t="s">
        <v>12</v>
      </c>
      <c r="B111" s="26"/>
      <c r="C111" s="26"/>
      <c r="D111" s="20">
        <f>D110+D109</f>
        <v>0</v>
      </c>
      <c r="E111" s="21">
        <f>E110+E109</f>
        <v>-6</v>
      </c>
      <c r="F111" s="14"/>
    </row>
    <row r="112" spans="1:6" ht="13.5" thickBot="1">
      <c r="A112" s="60" t="s">
        <v>11</v>
      </c>
      <c r="B112" s="26"/>
      <c r="C112" s="26"/>
      <c r="D112" s="26"/>
      <c r="E112" s="13">
        <f>-F108*B109</f>
        <v>6</v>
      </c>
      <c r="F112" s="13">
        <f>-F108*C109</f>
        <v>54</v>
      </c>
    </row>
    <row r="113" spans="1:6" ht="13.5" thickTop="1">
      <c r="A113" s="130" t="s">
        <v>12</v>
      </c>
      <c r="B113" s="46"/>
      <c r="C113" s="46"/>
      <c r="D113" s="46"/>
      <c r="E113" s="11">
        <f>E112+E111</f>
        <v>0</v>
      </c>
      <c r="F113" s="11">
        <f>F112+F109</f>
        <v>108</v>
      </c>
    </row>
    <row r="115" spans="1:2" ht="12.75">
      <c r="A115" s="19" t="s">
        <v>93</v>
      </c>
      <c r="B115" s="19"/>
    </row>
    <row r="116" spans="1:4" ht="12.75">
      <c r="A116" s="22"/>
      <c r="B116" s="22"/>
      <c r="C116" s="22"/>
      <c r="D116" s="22"/>
    </row>
    <row r="117" spans="1:4" ht="12.75">
      <c r="A117" s="35" t="s">
        <v>9</v>
      </c>
      <c r="B117" s="8">
        <f>E108</f>
        <v>1</v>
      </c>
      <c r="C117" s="29">
        <f>F108</f>
        <v>-6</v>
      </c>
      <c r="D117" s="27"/>
    </row>
    <row r="118" spans="1:4" ht="13.5" thickBot="1">
      <c r="A118" s="36" t="s">
        <v>8</v>
      </c>
      <c r="B118" s="30">
        <f>B109</f>
        <v>1</v>
      </c>
      <c r="C118" s="31">
        <f>C109</f>
        <v>9</v>
      </c>
      <c r="D118" s="14"/>
    </row>
    <row r="119" spans="1:4" ht="12.75">
      <c r="A119" s="36" t="s">
        <v>10</v>
      </c>
      <c r="B119" s="32">
        <f>B118*B117</f>
        <v>1</v>
      </c>
      <c r="C119" s="33">
        <f>B118*C117</f>
        <v>-6</v>
      </c>
      <c r="D119" s="14"/>
    </row>
    <row r="120" spans="1:4" ht="13.5" thickBot="1">
      <c r="A120" s="36" t="s">
        <v>11</v>
      </c>
      <c r="B120" s="28"/>
      <c r="C120" s="7">
        <f>C118*B117</f>
        <v>9</v>
      </c>
      <c r="D120" s="13">
        <f>C118*C117</f>
        <v>-54</v>
      </c>
    </row>
    <row r="121" spans="1:4" ht="13.5" thickTop="1">
      <c r="A121" s="36" t="s">
        <v>12</v>
      </c>
      <c r="B121" s="134">
        <f>B120+B119</f>
        <v>1</v>
      </c>
      <c r="C121" s="135">
        <f>C120+C119</f>
        <v>3</v>
      </c>
      <c r="D121" s="134">
        <f>D120</f>
        <v>-54</v>
      </c>
    </row>
    <row r="122" spans="1:4" ht="13.5" thickBot="1">
      <c r="A122" s="133" t="s">
        <v>24</v>
      </c>
      <c r="D122" s="136">
        <f>F113</f>
        <v>108</v>
      </c>
    </row>
    <row r="123" spans="1:4" ht="12.75">
      <c r="A123" s="36" t="s">
        <v>13</v>
      </c>
      <c r="B123" s="24" t="s">
        <v>2</v>
      </c>
      <c r="C123" s="24" t="s">
        <v>14</v>
      </c>
      <c r="D123" s="24">
        <f>SUM(D121:D122)</f>
        <v>54</v>
      </c>
    </row>
    <row r="124" spans="1:4" ht="12.75">
      <c r="A124" s="37" t="s">
        <v>15</v>
      </c>
      <c r="B124" s="34" t="s">
        <v>16</v>
      </c>
      <c r="C124" s="34" t="s">
        <v>17</v>
      </c>
      <c r="D124" s="34" t="s">
        <v>5</v>
      </c>
    </row>
    <row r="125" spans="1:4" ht="12.75">
      <c r="A125" s="68"/>
      <c r="B125" s="299"/>
      <c r="C125" s="299"/>
      <c r="D125" s="299"/>
    </row>
    <row r="126" spans="1:4" ht="12.75">
      <c r="A126" s="68"/>
      <c r="B126" s="299"/>
      <c r="C126" s="299"/>
      <c r="D126" s="299"/>
    </row>
    <row r="127" ht="12.75">
      <c r="A127" s="22" t="s">
        <v>94</v>
      </c>
    </row>
    <row r="128" spans="1:6" ht="12.75">
      <c r="A128" s="22"/>
      <c r="B128" s="25" t="s">
        <v>0</v>
      </c>
      <c r="C128" s="25" t="s">
        <v>1</v>
      </c>
      <c r="D128" s="25" t="s">
        <v>16</v>
      </c>
      <c r="E128" s="25" t="s">
        <v>97</v>
      </c>
      <c r="F128" s="25" t="s">
        <v>5</v>
      </c>
    </row>
    <row r="129" spans="1:6" ht="12.75">
      <c r="A129" s="22" t="s">
        <v>95</v>
      </c>
      <c r="B129" s="23">
        <f>3/3</f>
        <v>1</v>
      </c>
      <c r="C129" s="23">
        <f>6/3</f>
        <v>2</v>
      </c>
      <c r="D129" s="325">
        <f>-4/3</f>
        <v>-1.3333333333333333</v>
      </c>
      <c r="E129" s="325">
        <v>0.6666666666666666</v>
      </c>
      <c r="F129" s="325">
        <v>-2</v>
      </c>
    </row>
    <row r="130" ht="12.75">
      <c r="A130" s="22"/>
    </row>
    <row r="131" ht="12.75">
      <c r="A131" s="22" t="s">
        <v>98</v>
      </c>
    </row>
    <row r="132" spans="1:6" ht="12.75">
      <c r="A132" s="131" t="s">
        <v>66</v>
      </c>
      <c r="B132" s="132"/>
      <c r="C132" s="132"/>
      <c r="D132" s="15" t="s">
        <v>3</v>
      </c>
      <c r="E132" s="15" t="s">
        <v>4</v>
      </c>
      <c r="F132" s="15" t="s">
        <v>5</v>
      </c>
    </row>
    <row r="133" spans="1:6" ht="12.75">
      <c r="A133" s="103"/>
      <c r="B133" s="26"/>
      <c r="C133" s="26"/>
      <c r="D133" s="26"/>
      <c r="E133" s="26"/>
      <c r="F133" s="56"/>
    </row>
    <row r="134" spans="1:6" ht="12.75">
      <c r="A134" s="59" t="s">
        <v>9</v>
      </c>
      <c r="B134" s="15" t="s">
        <v>0</v>
      </c>
      <c r="C134" s="15" t="s">
        <v>1</v>
      </c>
      <c r="D134" s="23"/>
      <c r="E134" s="312">
        <f>-4/3</f>
        <v>-1.3333333333333333</v>
      </c>
      <c r="F134" s="312">
        <v>3.3333333333333335</v>
      </c>
    </row>
    <row r="135" spans="1:6" ht="12.75">
      <c r="A135" s="60" t="s">
        <v>19</v>
      </c>
      <c r="B135" s="71">
        <f>B129</f>
        <v>1</v>
      </c>
      <c r="C135" s="73">
        <f>C129</f>
        <v>2</v>
      </c>
      <c r="D135" s="301">
        <f>D129</f>
        <v>-1.3333333333333333</v>
      </c>
      <c r="E135" s="302">
        <f>E129</f>
        <v>0.6666666666666666</v>
      </c>
      <c r="F135" s="302">
        <f>F129</f>
        <v>-2</v>
      </c>
    </row>
    <row r="136" spans="1:6" ht="13.5" thickBot="1">
      <c r="A136" s="60" t="s">
        <v>10</v>
      </c>
      <c r="B136" s="26"/>
      <c r="C136" s="26"/>
      <c r="D136" s="303">
        <f>-E134*B135</f>
        <v>1.3333333333333333</v>
      </c>
      <c r="E136" s="304">
        <f>-E134*C135</f>
        <v>2.6666666666666665</v>
      </c>
      <c r="F136" s="305"/>
    </row>
    <row r="137" spans="1:6" ht="13.5" thickTop="1">
      <c r="A137" s="61" t="s">
        <v>12</v>
      </c>
      <c r="B137" s="26"/>
      <c r="C137" s="26"/>
      <c r="D137" s="306">
        <f>D136+D135</f>
        <v>0</v>
      </c>
      <c r="E137" s="307">
        <f>E136+E135</f>
        <v>3.333333333333333</v>
      </c>
      <c r="F137" s="305"/>
    </row>
    <row r="138" spans="1:6" ht="13.5" thickBot="1">
      <c r="A138" s="60" t="s">
        <v>11</v>
      </c>
      <c r="B138" s="26"/>
      <c r="C138" s="26"/>
      <c r="D138" s="308"/>
      <c r="E138" s="309">
        <f>-F134*B135</f>
        <v>-3.3333333333333335</v>
      </c>
      <c r="F138" s="309">
        <f>-F134*C135</f>
        <v>-6.666666666666667</v>
      </c>
    </row>
    <row r="139" spans="1:6" ht="13.5" thickTop="1">
      <c r="A139" s="130" t="s">
        <v>12</v>
      </c>
      <c r="B139" s="46"/>
      <c r="C139" s="46"/>
      <c r="D139" s="310"/>
      <c r="E139" s="311">
        <f>E138+E137</f>
        <v>0</v>
      </c>
      <c r="F139" s="311">
        <f>F138+F135</f>
        <v>-8.666666666666668</v>
      </c>
    </row>
    <row r="141" ht="12.75">
      <c r="B141" s="19"/>
    </row>
    <row r="142" spans="1:4" ht="12.75">
      <c r="A142" s="19" t="s">
        <v>99</v>
      </c>
      <c r="B142" s="22"/>
      <c r="C142" s="22"/>
      <c r="D142" s="22"/>
    </row>
    <row r="143" spans="1:4" ht="12.75">
      <c r="A143" s="35" t="s">
        <v>9</v>
      </c>
      <c r="B143" s="313">
        <f>E134</f>
        <v>-1.3333333333333333</v>
      </c>
      <c r="C143" s="314">
        <f>F134</f>
        <v>3.3333333333333335</v>
      </c>
      <c r="D143" s="315"/>
    </row>
    <row r="144" spans="1:4" ht="13.5" thickBot="1">
      <c r="A144" s="36" t="s">
        <v>8</v>
      </c>
      <c r="B144" s="316">
        <f>B135</f>
        <v>1</v>
      </c>
      <c r="C144" s="317">
        <f>C135</f>
        <v>2</v>
      </c>
      <c r="D144" s="305"/>
    </row>
    <row r="145" spans="1:4" ht="12.75">
      <c r="A145" s="36" t="s">
        <v>10</v>
      </c>
      <c r="B145" s="318">
        <f>B144*B143</f>
        <v>-1.3333333333333333</v>
      </c>
      <c r="C145" s="319">
        <f>B144*C143</f>
        <v>3.3333333333333335</v>
      </c>
      <c r="D145" s="305"/>
    </row>
    <row r="146" spans="1:4" ht="13.5" thickBot="1">
      <c r="A146" s="36" t="s">
        <v>11</v>
      </c>
      <c r="B146" s="320"/>
      <c r="C146" s="321">
        <f>C144*B143</f>
        <v>-2.6666666666666665</v>
      </c>
      <c r="D146" s="309">
        <f>C144*C143</f>
        <v>6.666666666666667</v>
      </c>
    </row>
    <row r="147" spans="1:4" ht="13.5" thickTop="1">
      <c r="A147" s="36" t="s">
        <v>12</v>
      </c>
      <c r="B147" s="322">
        <f>B146+B145</f>
        <v>-1.3333333333333333</v>
      </c>
      <c r="C147" s="323">
        <f>C146+C145</f>
        <v>0.666666666666667</v>
      </c>
      <c r="D147" s="322">
        <f>D146</f>
        <v>6.666666666666667</v>
      </c>
    </row>
    <row r="148" spans="1:4" ht="13.5" thickBot="1">
      <c r="A148" s="133" t="s">
        <v>24</v>
      </c>
      <c r="B148" s="300"/>
      <c r="C148" s="300"/>
      <c r="D148" s="324">
        <f>F139</f>
        <v>-8.666666666666668</v>
      </c>
    </row>
    <row r="149" spans="1:4" ht="12.75">
      <c r="A149" s="133" t="s">
        <v>12</v>
      </c>
      <c r="B149" s="300">
        <f>B147*3</f>
        <v>-4</v>
      </c>
      <c r="C149" s="300">
        <f>C147*3</f>
        <v>2.000000000000001</v>
      </c>
      <c r="D149" s="300">
        <f>(D147+D148)*3</f>
        <v>-6.000000000000003</v>
      </c>
    </row>
    <row r="150" spans="1:4" ht="12.75">
      <c r="A150" s="36" t="s">
        <v>13</v>
      </c>
      <c r="B150" s="24" t="s">
        <v>80</v>
      </c>
      <c r="C150" s="24" t="s">
        <v>96</v>
      </c>
      <c r="D150" s="24">
        <v>-6</v>
      </c>
    </row>
    <row r="151" spans="1:4" ht="12.75">
      <c r="A151" s="37" t="s">
        <v>15</v>
      </c>
      <c r="B151" s="34" t="s">
        <v>16</v>
      </c>
      <c r="C151" s="34" t="s">
        <v>17</v>
      </c>
      <c r="D151" s="34" t="s">
        <v>5</v>
      </c>
    </row>
    <row r="152" spans="1:4" ht="12.75">
      <c r="A152" s="68"/>
      <c r="B152" s="299"/>
      <c r="C152" s="299"/>
      <c r="D152" s="299"/>
    </row>
    <row r="153" spans="1:4" ht="12.75">
      <c r="A153" s="68"/>
      <c r="B153" s="299"/>
      <c r="C153" s="299"/>
      <c r="D153" s="299"/>
    </row>
    <row r="154" spans="2:4" ht="12.75">
      <c r="B154" s="299"/>
      <c r="C154" s="299"/>
      <c r="D154" s="299"/>
    </row>
    <row r="155" spans="1:4" ht="12.75">
      <c r="A155" s="598">
        <v>5.6</v>
      </c>
      <c r="B155" s="327" t="s">
        <v>40</v>
      </c>
      <c r="C155" s="299"/>
      <c r="D155" s="299"/>
    </row>
    <row r="156" spans="4:6" ht="12.75">
      <c r="D156" s="38"/>
      <c r="E156" s="38"/>
      <c r="F156" s="38"/>
    </row>
    <row r="157" spans="1:6" ht="12.75">
      <c r="A157" s="22" t="s">
        <v>39</v>
      </c>
      <c r="D157" s="38"/>
      <c r="E157" s="38"/>
      <c r="F157" s="38"/>
    </row>
    <row r="158" spans="1:5" ht="12.75">
      <c r="A158" s="47" t="s">
        <v>19</v>
      </c>
      <c r="B158" s="5">
        <v>9</v>
      </c>
      <c r="C158" s="9">
        <v>1</v>
      </c>
      <c r="D158" s="9">
        <v>-3</v>
      </c>
      <c r="E158" s="9">
        <v>-54</v>
      </c>
    </row>
    <row r="159" spans="1:5" ht="12.75">
      <c r="A159" s="48" t="s">
        <v>20</v>
      </c>
      <c r="B159" s="26"/>
      <c r="C159" s="26"/>
      <c r="D159" s="42">
        <f>C160*B158</f>
        <v>9</v>
      </c>
      <c r="E159" s="42">
        <f>D160*B158</f>
        <v>54</v>
      </c>
    </row>
    <row r="160" spans="1:5" ht="12.75">
      <c r="A160" s="49" t="s">
        <v>9</v>
      </c>
      <c r="B160" s="46"/>
      <c r="C160" s="41">
        <f>C159+C158</f>
        <v>1</v>
      </c>
      <c r="D160" s="41">
        <f>SUM(D158:D159)</f>
        <v>6</v>
      </c>
      <c r="E160" s="23">
        <f>SUM(E158:E159)</f>
        <v>0</v>
      </c>
    </row>
    <row r="163" spans="1:2" ht="12.75">
      <c r="A163" s="326" t="s">
        <v>101</v>
      </c>
      <c r="B163" s="19" t="s">
        <v>102</v>
      </c>
    </row>
    <row r="165" spans="1:5" ht="12.75">
      <c r="A165" s="144" t="s">
        <v>103</v>
      </c>
      <c r="B165" s="143"/>
      <c r="C165" s="143"/>
      <c r="D165" s="276"/>
      <c r="E165" s="168"/>
    </row>
    <row r="166" spans="1:5" ht="12.75">
      <c r="A166" s="169" t="s">
        <v>19</v>
      </c>
      <c r="B166" s="170">
        <v>9</v>
      </c>
      <c r="C166" s="171">
        <v>1</v>
      </c>
      <c r="D166" s="171">
        <v>3</v>
      </c>
      <c r="E166" s="171">
        <v>54</v>
      </c>
    </row>
    <row r="167" spans="1:5" ht="12.75">
      <c r="A167" s="172" t="s">
        <v>20</v>
      </c>
      <c r="B167" s="149"/>
      <c r="C167" s="149"/>
      <c r="D167" s="173">
        <f>C168*B166</f>
        <v>9</v>
      </c>
      <c r="E167" s="173">
        <f>D168*B166</f>
        <v>108</v>
      </c>
    </row>
    <row r="168" spans="1:5" ht="12.75">
      <c r="A168" s="174" t="s">
        <v>9</v>
      </c>
      <c r="B168" s="159"/>
      <c r="C168" s="162">
        <f>C167+C166</f>
        <v>1</v>
      </c>
      <c r="D168" s="162">
        <f>SUM(D166:D167)</f>
        <v>12</v>
      </c>
      <c r="E168" s="175">
        <f>SUM(E166:E167)</f>
        <v>162</v>
      </c>
    </row>
    <row r="170" ht="12.75">
      <c r="A170" s="144" t="s">
        <v>87</v>
      </c>
    </row>
    <row r="171" spans="1:4" ht="12.75">
      <c r="A171" s="35" t="s">
        <v>9</v>
      </c>
      <c r="B171" s="328">
        <f>C168</f>
        <v>1</v>
      </c>
      <c r="C171" s="329">
        <f>D168</f>
        <v>12</v>
      </c>
      <c r="D171" s="330"/>
    </row>
    <row r="172" spans="1:4" ht="13.5" thickBot="1">
      <c r="A172" s="36" t="s">
        <v>8</v>
      </c>
      <c r="B172" s="331">
        <v>1</v>
      </c>
      <c r="C172" s="332">
        <f>-B166</f>
        <v>-9</v>
      </c>
      <c r="D172" s="333"/>
    </row>
    <row r="173" spans="1:4" ht="12.75">
      <c r="A173" s="36" t="s">
        <v>10</v>
      </c>
      <c r="B173" s="334">
        <f>B172*B171</f>
        <v>1</v>
      </c>
      <c r="C173" s="335">
        <f>B172*C171</f>
        <v>12</v>
      </c>
      <c r="D173" s="333"/>
    </row>
    <row r="174" spans="1:4" ht="13.5" thickBot="1">
      <c r="A174" s="36" t="s">
        <v>11</v>
      </c>
      <c r="B174" s="336"/>
      <c r="C174" s="337">
        <f>C172*B171</f>
        <v>-9</v>
      </c>
      <c r="D174" s="338">
        <f>C172*C171</f>
        <v>-108</v>
      </c>
    </row>
    <row r="175" spans="1:4" ht="13.5" thickTop="1">
      <c r="A175" s="36" t="s">
        <v>12</v>
      </c>
      <c r="B175" s="339">
        <f>B174+B173</f>
        <v>1</v>
      </c>
      <c r="C175" s="340">
        <f>C174+C173</f>
        <v>3</v>
      </c>
      <c r="D175" s="339">
        <f>D174</f>
        <v>-108</v>
      </c>
    </row>
    <row r="176" spans="1:4" ht="13.5" thickBot="1">
      <c r="A176" s="133" t="s">
        <v>24</v>
      </c>
      <c r="B176" s="341"/>
      <c r="C176" s="341"/>
      <c r="D176" s="342">
        <f>E168</f>
        <v>162</v>
      </c>
    </row>
    <row r="177" spans="1:4" ht="12.75">
      <c r="A177" s="36" t="s">
        <v>13</v>
      </c>
      <c r="B177" s="24" t="s">
        <v>80</v>
      </c>
      <c r="C177" s="24" t="s">
        <v>96</v>
      </c>
      <c r="D177" s="24">
        <f>SUM(D175:D176)</f>
        <v>54</v>
      </c>
    </row>
    <row r="178" spans="1:4" ht="12.75">
      <c r="A178" s="37" t="s">
        <v>15</v>
      </c>
      <c r="B178" s="34" t="s">
        <v>16</v>
      </c>
      <c r="C178" s="34" t="s">
        <v>17</v>
      </c>
      <c r="D178" s="34" t="s">
        <v>5</v>
      </c>
    </row>
    <row r="181" spans="1:5" ht="12.75">
      <c r="A181" s="144" t="s">
        <v>104</v>
      </c>
      <c r="B181" s="143"/>
      <c r="C181" s="143"/>
      <c r="D181" s="276"/>
      <c r="E181" s="168"/>
    </row>
    <row r="182" spans="1:5" ht="12.75">
      <c r="A182" s="169" t="s">
        <v>19</v>
      </c>
      <c r="B182" s="170">
        <v>9</v>
      </c>
      <c r="C182" s="171">
        <v>1</v>
      </c>
      <c r="D182" s="171">
        <v>-3</v>
      </c>
      <c r="E182" s="171">
        <v>54</v>
      </c>
    </row>
    <row r="183" spans="1:5" ht="12.75">
      <c r="A183" s="172" t="s">
        <v>20</v>
      </c>
      <c r="B183" s="149"/>
      <c r="C183" s="149"/>
      <c r="D183" s="173">
        <f>C184*B182</f>
        <v>9</v>
      </c>
      <c r="E183" s="173">
        <f>D184*B182</f>
        <v>54</v>
      </c>
    </row>
    <row r="184" spans="1:5" ht="12.75">
      <c r="A184" s="174" t="s">
        <v>9</v>
      </c>
      <c r="B184" s="159"/>
      <c r="C184" s="162">
        <f>C183+C182</f>
        <v>1</v>
      </c>
      <c r="D184" s="162">
        <f>SUM(D182:D183)</f>
        <v>6</v>
      </c>
      <c r="E184" s="175">
        <f>SUM(E182:E183)</f>
        <v>108</v>
      </c>
    </row>
    <row r="186" ht="12.75">
      <c r="A186" s="144" t="s">
        <v>89</v>
      </c>
    </row>
    <row r="187" spans="1:4" ht="12.75">
      <c r="A187" s="35" t="s">
        <v>9</v>
      </c>
      <c r="B187" s="328">
        <f>C184</f>
        <v>1</v>
      </c>
      <c r="C187" s="329">
        <f>D184</f>
        <v>6</v>
      </c>
      <c r="D187" s="330"/>
    </row>
    <row r="188" spans="1:4" ht="13.5" thickBot="1">
      <c r="A188" s="36" t="s">
        <v>8</v>
      </c>
      <c r="B188" s="331">
        <v>1</v>
      </c>
      <c r="C188" s="332">
        <f>-B182</f>
        <v>-9</v>
      </c>
      <c r="D188" s="333"/>
    </row>
    <row r="189" spans="1:4" ht="12.75">
      <c r="A189" s="36" t="s">
        <v>10</v>
      </c>
      <c r="B189" s="334">
        <f>B188*B187</f>
        <v>1</v>
      </c>
      <c r="C189" s="335">
        <f>B188*C187</f>
        <v>6</v>
      </c>
      <c r="D189" s="333"/>
    </row>
    <row r="190" spans="1:4" ht="13.5" thickBot="1">
      <c r="A190" s="36" t="s">
        <v>11</v>
      </c>
      <c r="B190" s="336"/>
      <c r="C190" s="337">
        <f>C188*B187</f>
        <v>-9</v>
      </c>
      <c r="D190" s="338">
        <f>C188*C187</f>
        <v>-54</v>
      </c>
    </row>
    <row r="191" spans="1:4" ht="13.5" thickTop="1">
      <c r="A191" s="36" t="s">
        <v>12</v>
      </c>
      <c r="B191" s="339">
        <f>B190+B189</f>
        <v>1</v>
      </c>
      <c r="C191" s="340">
        <f>C190+C189</f>
        <v>-3</v>
      </c>
      <c r="D191" s="339">
        <f>D190</f>
        <v>-54</v>
      </c>
    </row>
    <row r="192" spans="1:4" ht="13.5" thickBot="1">
      <c r="A192" s="133" t="s">
        <v>24</v>
      </c>
      <c r="B192" s="341"/>
      <c r="C192" s="341"/>
      <c r="D192" s="342">
        <f>E184</f>
        <v>108</v>
      </c>
    </row>
    <row r="193" spans="1:4" ht="12.75">
      <c r="A193" s="36" t="s">
        <v>13</v>
      </c>
      <c r="B193" s="24" t="s">
        <v>2</v>
      </c>
      <c r="C193" s="24" t="s">
        <v>105</v>
      </c>
      <c r="D193" s="24">
        <f>SUM(D191:D192)</f>
        <v>54</v>
      </c>
    </row>
    <row r="194" spans="1:4" ht="12.75">
      <c r="A194" s="37" t="s">
        <v>15</v>
      </c>
      <c r="B194" s="34" t="s">
        <v>16</v>
      </c>
      <c r="C194" s="34" t="s">
        <v>17</v>
      </c>
      <c r="D194" s="34" t="s">
        <v>5</v>
      </c>
    </row>
    <row r="197" spans="1:5" ht="12.75">
      <c r="A197" s="144" t="s">
        <v>107</v>
      </c>
      <c r="B197" s="143"/>
      <c r="C197" s="143"/>
      <c r="D197" s="276"/>
      <c r="E197" s="168"/>
    </row>
    <row r="198" spans="1:5" ht="12.75">
      <c r="A198" s="169" t="s">
        <v>19</v>
      </c>
      <c r="B198" s="170">
        <v>-9</v>
      </c>
      <c r="C198" s="171">
        <v>1</v>
      </c>
      <c r="D198" s="171">
        <v>-3</v>
      </c>
      <c r="E198" s="171">
        <v>-54</v>
      </c>
    </row>
    <row r="199" spans="1:5" ht="12.75">
      <c r="A199" s="172" t="s">
        <v>20</v>
      </c>
      <c r="B199" s="149"/>
      <c r="C199" s="149"/>
      <c r="D199" s="173">
        <f>C200*B198</f>
        <v>-9</v>
      </c>
      <c r="E199" s="173">
        <f>D200*B198</f>
        <v>108</v>
      </c>
    </row>
    <row r="200" spans="1:5" ht="12.75">
      <c r="A200" s="174" t="s">
        <v>9</v>
      </c>
      <c r="B200" s="159"/>
      <c r="C200" s="162">
        <f>C199+C198</f>
        <v>1</v>
      </c>
      <c r="D200" s="162">
        <f>SUM(D198:D199)</f>
        <v>-12</v>
      </c>
      <c r="E200" s="175">
        <f>SUM(E198:E199)</f>
        <v>54</v>
      </c>
    </row>
    <row r="202" ht="12.75">
      <c r="A202" s="144" t="s">
        <v>91</v>
      </c>
    </row>
    <row r="203" spans="1:4" ht="12.75">
      <c r="A203" s="35" t="s">
        <v>9</v>
      </c>
      <c r="B203" s="328">
        <f>C200</f>
        <v>1</v>
      </c>
      <c r="C203" s="329">
        <f>D200</f>
        <v>-12</v>
      </c>
      <c r="D203" s="330"/>
    </row>
    <row r="204" spans="1:4" ht="13.5" thickBot="1">
      <c r="A204" s="36" t="s">
        <v>8</v>
      </c>
      <c r="B204" s="331">
        <v>1</v>
      </c>
      <c r="C204" s="332">
        <f>-B198</f>
        <v>9</v>
      </c>
      <c r="D204" s="333"/>
    </row>
    <row r="205" spans="1:4" ht="12.75">
      <c r="A205" s="36" t="s">
        <v>10</v>
      </c>
      <c r="B205" s="334">
        <f>B204*B203</f>
        <v>1</v>
      </c>
      <c r="C205" s="335">
        <f>B204*C203</f>
        <v>-12</v>
      </c>
      <c r="D205" s="333"/>
    </row>
    <row r="206" spans="1:4" ht="13.5" thickBot="1">
      <c r="A206" s="36" t="s">
        <v>11</v>
      </c>
      <c r="B206" s="336"/>
      <c r="C206" s="337">
        <f>C204*B203</f>
        <v>9</v>
      </c>
      <c r="D206" s="338">
        <f>C204*C203</f>
        <v>-108</v>
      </c>
    </row>
    <row r="207" spans="1:4" ht="13.5" thickTop="1">
      <c r="A207" s="36" t="s">
        <v>12</v>
      </c>
      <c r="B207" s="339">
        <f>B206+B205</f>
        <v>1</v>
      </c>
      <c r="C207" s="340">
        <f>C206+C205</f>
        <v>-3</v>
      </c>
      <c r="D207" s="339">
        <f>D206</f>
        <v>-108</v>
      </c>
    </row>
    <row r="208" spans="1:4" ht="13.5" thickBot="1">
      <c r="A208" s="133" t="s">
        <v>24</v>
      </c>
      <c r="B208" s="341"/>
      <c r="C208" s="341"/>
      <c r="D208" s="342">
        <f>E200</f>
        <v>54</v>
      </c>
    </row>
    <row r="209" spans="1:4" ht="12.75">
      <c r="A209" s="36" t="s">
        <v>13</v>
      </c>
      <c r="B209" s="24" t="s">
        <v>2</v>
      </c>
      <c r="C209" s="24" t="s">
        <v>105</v>
      </c>
      <c r="D209" s="24">
        <f>SUM(D207:D208)</f>
        <v>-54</v>
      </c>
    </row>
    <row r="210" spans="1:4" ht="12.75">
      <c r="A210" s="37" t="s">
        <v>15</v>
      </c>
      <c r="B210" s="34" t="s">
        <v>16</v>
      </c>
      <c r="C210" s="34" t="s">
        <v>17</v>
      </c>
      <c r="D210" s="34" t="s">
        <v>5</v>
      </c>
    </row>
    <row r="213" spans="1:5" ht="12.75">
      <c r="A213" s="144" t="s">
        <v>108</v>
      </c>
      <c r="B213" s="143"/>
      <c r="C213" s="143"/>
      <c r="D213" s="276"/>
      <c r="E213" s="168"/>
    </row>
    <row r="214" spans="1:5" ht="12.75">
      <c r="A214" s="169" t="s">
        <v>19</v>
      </c>
      <c r="B214" s="170">
        <v>-9</v>
      </c>
      <c r="C214" s="171">
        <v>1</v>
      </c>
      <c r="D214" s="171">
        <v>3</v>
      </c>
      <c r="E214" s="171">
        <v>54</v>
      </c>
    </row>
    <row r="215" spans="1:5" ht="12.75">
      <c r="A215" s="172" t="s">
        <v>20</v>
      </c>
      <c r="B215" s="149"/>
      <c r="C215" s="149"/>
      <c r="D215" s="173">
        <f>C216*B214</f>
        <v>-9</v>
      </c>
      <c r="E215" s="173">
        <f>D216*B214</f>
        <v>54</v>
      </c>
    </row>
    <row r="216" spans="1:5" ht="12.75">
      <c r="A216" s="174" t="s">
        <v>9</v>
      </c>
      <c r="B216" s="159"/>
      <c r="C216" s="162">
        <f>C215+C214</f>
        <v>1</v>
      </c>
      <c r="D216" s="162">
        <f>SUM(D214:D215)</f>
        <v>-6</v>
      </c>
      <c r="E216" s="175">
        <f>SUM(E214:E215)</f>
        <v>108</v>
      </c>
    </row>
    <row r="218" ht="12.75">
      <c r="A218" s="144" t="s">
        <v>93</v>
      </c>
    </row>
    <row r="219" spans="1:4" ht="12.75">
      <c r="A219" s="35" t="s">
        <v>9</v>
      </c>
      <c r="B219" s="328">
        <f>C216</f>
        <v>1</v>
      </c>
      <c r="C219" s="329">
        <f>D216</f>
        <v>-6</v>
      </c>
      <c r="D219" s="330"/>
    </row>
    <row r="220" spans="1:4" ht="13.5" thickBot="1">
      <c r="A220" s="36" t="s">
        <v>8</v>
      </c>
      <c r="B220" s="331">
        <v>1</v>
      </c>
      <c r="C220" s="332">
        <f>-B214</f>
        <v>9</v>
      </c>
      <c r="D220" s="333"/>
    </row>
    <row r="221" spans="1:4" ht="12.75">
      <c r="A221" s="36" t="s">
        <v>10</v>
      </c>
      <c r="B221" s="334">
        <f>B220*B219</f>
        <v>1</v>
      </c>
      <c r="C221" s="335">
        <f>B220*C219</f>
        <v>-6</v>
      </c>
      <c r="D221" s="333"/>
    </row>
    <row r="222" spans="1:4" ht="13.5" thickBot="1">
      <c r="A222" s="36" t="s">
        <v>11</v>
      </c>
      <c r="B222" s="336"/>
      <c r="C222" s="337">
        <f>C220*B219</f>
        <v>9</v>
      </c>
      <c r="D222" s="338">
        <f>C220*C219</f>
        <v>-54</v>
      </c>
    </row>
    <row r="223" spans="1:4" ht="13.5" thickTop="1">
      <c r="A223" s="36" t="s">
        <v>12</v>
      </c>
      <c r="B223" s="339">
        <f>B222+B221</f>
        <v>1</v>
      </c>
      <c r="C223" s="340">
        <f>C222+C221</f>
        <v>3</v>
      </c>
      <c r="D223" s="339">
        <f>D222</f>
        <v>-54</v>
      </c>
    </row>
    <row r="224" spans="1:4" ht="13.5" thickBot="1">
      <c r="A224" s="133" t="s">
        <v>24</v>
      </c>
      <c r="B224" s="341"/>
      <c r="C224" s="341"/>
      <c r="D224" s="342">
        <f>E216</f>
        <v>108</v>
      </c>
    </row>
    <row r="225" spans="1:4" ht="12.75">
      <c r="A225" s="36" t="s">
        <v>13</v>
      </c>
      <c r="B225" s="24" t="s">
        <v>2</v>
      </c>
      <c r="C225" s="24" t="s">
        <v>106</v>
      </c>
      <c r="D225" s="24">
        <f>SUM(D223:D224)</f>
        <v>54</v>
      </c>
    </row>
    <row r="226" spans="1:4" ht="12.75">
      <c r="A226" s="37" t="s">
        <v>15</v>
      </c>
      <c r="B226" s="34" t="s">
        <v>16</v>
      </c>
      <c r="C226" s="34" t="s">
        <v>17</v>
      </c>
      <c r="D226" s="34" t="s">
        <v>5</v>
      </c>
    </row>
    <row r="229" spans="1:5" ht="12.75">
      <c r="A229" s="144" t="s">
        <v>109</v>
      </c>
      <c r="B229" s="143"/>
      <c r="C229" s="143"/>
      <c r="D229" s="276"/>
      <c r="E229" s="168"/>
    </row>
    <row r="230" spans="1:5" ht="12.75">
      <c r="A230" s="169" t="s">
        <v>19</v>
      </c>
      <c r="B230" s="343">
        <v>2</v>
      </c>
      <c r="C230" s="344">
        <f>-4/3</f>
        <v>-1.3333333333333333</v>
      </c>
      <c r="D230" s="344">
        <v>0.6666666666666666</v>
      </c>
      <c r="E230" s="344">
        <f>-6/3</f>
        <v>-2</v>
      </c>
    </row>
    <row r="231" spans="1:5" ht="12.75">
      <c r="A231" s="172" t="s">
        <v>20</v>
      </c>
      <c r="B231" s="345"/>
      <c r="C231" s="345"/>
      <c r="D231" s="346">
        <f>C232*B230</f>
        <v>-2.6666666666666665</v>
      </c>
      <c r="E231" s="346">
        <f>D232*B230</f>
        <v>-4</v>
      </c>
    </row>
    <row r="232" spans="1:5" ht="12.75">
      <c r="A232" s="174" t="s">
        <v>9</v>
      </c>
      <c r="B232" s="347"/>
      <c r="C232" s="285">
        <f>C231+C230</f>
        <v>-1.3333333333333333</v>
      </c>
      <c r="D232" s="285">
        <f>SUM(D230:D231)</f>
        <v>-2</v>
      </c>
      <c r="E232" s="348">
        <f>SUM(E230:E231)</f>
        <v>-6</v>
      </c>
    </row>
    <row r="234" ht="12.75">
      <c r="A234" s="144" t="s">
        <v>110</v>
      </c>
    </row>
    <row r="235" spans="1:4" ht="12.75">
      <c r="A235" s="35" t="s">
        <v>9</v>
      </c>
      <c r="B235" s="313">
        <f>C232</f>
        <v>-1.3333333333333333</v>
      </c>
      <c r="C235" s="314">
        <f>D232</f>
        <v>-2</v>
      </c>
      <c r="D235" s="315"/>
    </row>
    <row r="236" spans="1:4" ht="13.5" thickBot="1">
      <c r="A236" s="36" t="s">
        <v>8</v>
      </c>
      <c r="B236" s="316">
        <v>1</v>
      </c>
      <c r="C236" s="317">
        <f>-B230</f>
        <v>-2</v>
      </c>
      <c r="D236" s="305"/>
    </row>
    <row r="237" spans="1:4" ht="12.75">
      <c r="A237" s="36" t="s">
        <v>10</v>
      </c>
      <c r="B237" s="318">
        <f>B236*B235</f>
        <v>-1.3333333333333333</v>
      </c>
      <c r="C237" s="319">
        <f>B236*C235</f>
        <v>-2</v>
      </c>
      <c r="D237" s="305"/>
    </row>
    <row r="238" spans="1:4" ht="13.5" thickBot="1">
      <c r="A238" s="36" t="s">
        <v>11</v>
      </c>
      <c r="B238" s="320"/>
      <c r="C238" s="321">
        <f>C236*B235</f>
        <v>2.6666666666666665</v>
      </c>
      <c r="D238" s="309">
        <f>C236*C235</f>
        <v>4</v>
      </c>
    </row>
    <row r="239" spans="1:4" ht="13.5" thickTop="1">
      <c r="A239" s="36" t="s">
        <v>12</v>
      </c>
      <c r="B239" s="322">
        <f>B238+B237</f>
        <v>-1.3333333333333333</v>
      </c>
      <c r="C239" s="323">
        <f>C238+C237</f>
        <v>0.6666666666666665</v>
      </c>
      <c r="D239" s="322">
        <f>D238</f>
        <v>4</v>
      </c>
    </row>
    <row r="240" spans="1:4" ht="13.5" thickBot="1">
      <c r="A240" s="133" t="s">
        <v>24</v>
      </c>
      <c r="B240" s="300"/>
      <c r="C240" s="300"/>
      <c r="D240" s="324">
        <f>E232</f>
        <v>-6</v>
      </c>
    </row>
    <row r="241" spans="1:4" ht="12.75">
      <c r="A241" s="36" t="s">
        <v>13</v>
      </c>
      <c r="B241" s="349" t="s">
        <v>2</v>
      </c>
      <c r="C241" s="349" t="s">
        <v>106</v>
      </c>
      <c r="D241" s="349">
        <f>SUM(D239:D240)</f>
        <v>-2</v>
      </c>
    </row>
    <row r="242" spans="1:4" ht="12.75">
      <c r="A242" s="37" t="s">
        <v>15</v>
      </c>
      <c r="B242" s="34" t="s">
        <v>16</v>
      </c>
      <c r="C242" s="34" t="s">
        <v>17</v>
      </c>
      <c r="D242" s="34" t="s">
        <v>5</v>
      </c>
    </row>
    <row r="243" spans="1:4" ht="12.75">
      <c r="A243" s="68"/>
      <c r="B243" s="299"/>
      <c r="C243" s="299"/>
      <c r="D243" s="299"/>
    </row>
    <row r="245" spans="1:12" ht="12.75">
      <c r="A245" s="19" t="s">
        <v>122</v>
      </c>
      <c r="B245" s="19" t="s">
        <v>70</v>
      </c>
      <c r="L245" s="26"/>
    </row>
    <row r="251" ht="12.75">
      <c r="A251" s="22" t="s">
        <v>26</v>
      </c>
    </row>
    <row r="252" spans="1:7" ht="13.5" thickBot="1">
      <c r="A252" s="1"/>
      <c r="B252" s="2"/>
      <c r="C252" s="2"/>
      <c r="D252" s="25" t="s">
        <v>21</v>
      </c>
      <c r="E252" s="25" t="s">
        <v>2</v>
      </c>
      <c r="F252" s="25" t="s">
        <v>22</v>
      </c>
      <c r="G252" s="57">
        <v>-2</v>
      </c>
    </row>
    <row r="253" spans="1:11" ht="12.75">
      <c r="A253" s="59" t="s">
        <v>9</v>
      </c>
      <c r="B253" s="58" t="s">
        <v>0</v>
      </c>
      <c r="C253" s="25" t="s">
        <v>1</v>
      </c>
      <c r="E253" s="50">
        <v>3</v>
      </c>
      <c r="F253" s="50">
        <v>-2</v>
      </c>
      <c r="G253" s="50">
        <v>7</v>
      </c>
      <c r="I253" s="63"/>
      <c r="J253" s="63"/>
      <c r="K253" s="63"/>
    </row>
    <row r="254" spans="1:7" ht="12.75">
      <c r="A254" s="60" t="s">
        <v>19</v>
      </c>
      <c r="B254" s="5">
        <v>1</v>
      </c>
      <c r="C254" s="4">
        <v>1</v>
      </c>
      <c r="D254" s="9">
        <v>3</v>
      </c>
      <c r="E254" s="9">
        <v>1</v>
      </c>
      <c r="F254" s="9">
        <v>5</v>
      </c>
      <c r="G254" s="9">
        <v>-2</v>
      </c>
    </row>
    <row r="255" spans="1:7" ht="12.75">
      <c r="A255" s="60" t="s">
        <v>10</v>
      </c>
      <c r="B255" s="26"/>
      <c r="C255" s="26"/>
      <c r="D255" s="40">
        <f>-E253*B254</f>
        <v>-3</v>
      </c>
      <c r="E255" s="40">
        <f>-E253*C254</f>
        <v>-3</v>
      </c>
      <c r="F255" s="23"/>
      <c r="G255" s="56"/>
    </row>
    <row r="256" spans="1:7" ht="12.75">
      <c r="A256" s="61" t="s">
        <v>12</v>
      </c>
      <c r="B256" s="26"/>
      <c r="C256" s="26"/>
      <c r="D256" s="52">
        <f>D255+D254</f>
        <v>0</v>
      </c>
      <c r="E256" s="52">
        <f>E255+E254</f>
        <v>-2</v>
      </c>
      <c r="F256" s="52">
        <f>F254</f>
        <v>5</v>
      </c>
      <c r="G256" s="56"/>
    </row>
    <row r="257" spans="1:7" ht="12.75">
      <c r="A257" s="60" t="s">
        <v>11</v>
      </c>
      <c r="B257" s="26"/>
      <c r="C257" s="26"/>
      <c r="D257" s="26"/>
      <c r="E257" s="40">
        <f>-F253*B254</f>
        <v>2</v>
      </c>
      <c r="F257" s="40">
        <f>-F253*C254</f>
        <v>2</v>
      </c>
      <c r="G257" s="56"/>
    </row>
    <row r="258" spans="1:7" ht="12.75">
      <c r="A258" s="60" t="s">
        <v>12</v>
      </c>
      <c r="B258" s="26"/>
      <c r="C258" s="26"/>
      <c r="D258" s="26"/>
      <c r="E258" s="52">
        <f>E257+E256</f>
        <v>0</v>
      </c>
      <c r="F258" s="52">
        <f>F257+F256</f>
        <v>7</v>
      </c>
      <c r="G258" s="55">
        <f>G254</f>
        <v>-2</v>
      </c>
    </row>
    <row r="259" spans="1:7" ht="12.75">
      <c r="A259" s="60" t="s">
        <v>23</v>
      </c>
      <c r="B259" s="26"/>
      <c r="C259" s="26"/>
      <c r="D259" s="26"/>
      <c r="E259" s="26"/>
      <c r="F259" s="40">
        <f>-G253*B254</f>
        <v>-7</v>
      </c>
      <c r="G259" s="40">
        <f>-G253*C254</f>
        <v>-7</v>
      </c>
    </row>
    <row r="260" spans="1:7" ht="12.75">
      <c r="A260" s="62" t="s">
        <v>12</v>
      </c>
      <c r="B260" s="46"/>
      <c r="C260" s="46"/>
      <c r="D260" s="46"/>
      <c r="E260" s="46"/>
      <c r="F260" s="52">
        <f>F259+F258</f>
        <v>0</v>
      </c>
      <c r="G260" s="54">
        <f>G259+G258</f>
        <v>-9</v>
      </c>
    </row>
    <row r="269" ht="12.75">
      <c r="A269" s="67" t="s">
        <v>126</v>
      </c>
    </row>
    <row r="270" spans="1:6" ht="12.75">
      <c r="A270" s="47" t="s">
        <v>19</v>
      </c>
      <c r="B270" s="39">
        <v>-1</v>
      </c>
      <c r="C270" s="6">
        <v>3</v>
      </c>
      <c r="D270" s="9">
        <v>1</v>
      </c>
      <c r="E270" s="9">
        <v>5</v>
      </c>
      <c r="F270" s="9">
        <v>-2</v>
      </c>
    </row>
    <row r="271" spans="1:6" ht="13.5" thickBot="1">
      <c r="A271" s="48" t="s">
        <v>20</v>
      </c>
      <c r="B271" s="26"/>
      <c r="C271" s="3"/>
      <c r="D271" s="10">
        <f>C272*B270</f>
        <v>-3</v>
      </c>
      <c r="E271" s="10">
        <f>D272*B270</f>
        <v>2</v>
      </c>
      <c r="F271" s="10">
        <f>E272*B270</f>
        <v>-7</v>
      </c>
    </row>
    <row r="272" spans="1:6" ht="13.5" thickTop="1">
      <c r="A272" s="49" t="s">
        <v>9</v>
      </c>
      <c r="B272" s="46"/>
      <c r="C272" s="50">
        <f>C271+C270</f>
        <v>3</v>
      </c>
      <c r="D272" s="50">
        <f>D271+D270</f>
        <v>-2</v>
      </c>
      <c r="E272" s="50">
        <f>E271+E270</f>
        <v>7</v>
      </c>
      <c r="F272" s="51">
        <f>F271+F270</f>
        <v>-9</v>
      </c>
    </row>
    <row r="277" ht="12.75">
      <c r="A277" s="67" t="s">
        <v>27</v>
      </c>
    </row>
    <row r="278" spans="1:5" ht="12.75">
      <c r="A278" s="35" t="s">
        <v>9</v>
      </c>
      <c r="B278" s="41">
        <f>E253</f>
        <v>3</v>
      </c>
      <c r="C278" s="41">
        <f>F253</f>
        <v>-2</v>
      </c>
      <c r="D278" s="41">
        <f>G253</f>
        <v>7</v>
      </c>
      <c r="E278" s="65"/>
    </row>
    <row r="279" spans="1:5" ht="12.75">
      <c r="A279" s="36" t="s">
        <v>8</v>
      </c>
      <c r="B279" s="23"/>
      <c r="C279" s="39">
        <f>B254</f>
        <v>1</v>
      </c>
      <c r="D279" s="39">
        <f>C254</f>
        <v>1</v>
      </c>
      <c r="E279" s="56"/>
    </row>
    <row r="280" spans="1:5" ht="12.75">
      <c r="A280" s="36" t="s">
        <v>25</v>
      </c>
      <c r="B280" s="40">
        <f>$C$279*B278</f>
        <v>3</v>
      </c>
      <c r="C280" s="40">
        <f>$C$279*C278</f>
        <v>-2</v>
      </c>
      <c r="D280" s="40">
        <f>$C$279*D278</f>
        <v>7</v>
      </c>
      <c r="E280" s="56"/>
    </row>
    <row r="281" spans="1:5" ht="12.75">
      <c r="A281" s="36" t="s">
        <v>11</v>
      </c>
      <c r="B281" s="23"/>
      <c r="C281" s="40">
        <f>$D$279*B278</f>
        <v>3</v>
      </c>
      <c r="D281" s="64">
        <f>$D$279*C278</f>
        <v>-2</v>
      </c>
      <c r="E281" s="40">
        <f>$D$279*D278</f>
        <v>7</v>
      </c>
    </row>
    <row r="282" spans="1:5" ht="12.75">
      <c r="A282" s="36" t="s">
        <v>12</v>
      </c>
      <c r="B282" s="52">
        <f>SUM(B280:B281)</f>
        <v>3</v>
      </c>
      <c r="C282" s="52">
        <f>SUM(C280:C281)</f>
        <v>1</v>
      </c>
      <c r="D282" s="53">
        <f>SUM(D280:D281)</f>
        <v>5</v>
      </c>
      <c r="E282" s="52">
        <f>SUM(E280:E281)</f>
        <v>7</v>
      </c>
    </row>
    <row r="283" spans="1:5" ht="12.75">
      <c r="A283" s="36" t="s">
        <v>24</v>
      </c>
      <c r="B283" s="26"/>
      <c r="C283" s="26"/>
      <c r="D283" s="26"/>
      <c r="E283" s="66">
        <f>G260</f>
        <v>-9</v>
      </c>
    </row>
    <row r="284" spans="1:5" ht="12.75">
      <c r="A284" s="37" t="s">
        <v>12</v>
      </c>
      <c r="B284" s="9">
        <f>B283+B282</f>
        <v>3</v>
      </c>
      <c r="C284" s="9">
        <f>C283+C282</f>
        <v>1</v>
      </c>
      <c r="D284" s="9">
        <f>D283+D282</f>
        <v>5</v>
      </c>
      <c r="E284" s="9">
        <f>E283+E282</f>
        <v>-2</v>
      </c>
    </row>
    <row r="290" spans="1:4" ht="12.75">
      <c r="A290" s="19" t="s">
        <v>36</v>
      </c>
      <c r="B290" s="19" t="s">
        <v>111</v>
      </c>
      <c r="C290" s="19"/>
      <c r="D290" s="19"/>
    </row>
    <row r="292" spans="1:14" ht="12.75">
      <c r="A292" s="59" t="s">
        <v>19</v>
      </c>
      <c r="B292" s="39">
        <v>-5</v>
      </c>
      <c r="C292" s="6">
        <v>1</v>
      </c>
      <c r="D292" s="9">
        <v>4</v>
      </c>
      <c r="E292" s="9">
        <v>3</v>
      </c>
      <c r="F292" s="9">
        <v>-10</v>
      </c>
      <c r="K292" s="375" t="s">
        <v>120</v>
      </c>
      <c r="L292" s="27"/>
      <c r="M292" s="27"/>
      <c r="N292" s="376">
        <v>1</v>
      </c>
    </row>
    <row r="293" spans="1:14" ht="13.5" thickBot="1">
      <c r="A293" s="60" t="s">
        <v>20</v>
      </c>
      <c r="B293" s="26"/>
      <c r="C293" s="3"/>
      <c r="D293" s="10">
        <f>C294*B292</f>
        <v>-5</v>
      </c>
      <c r="E293" s="10">
        <f>D294*B292</f>
        <v>5</v>
      </c>
      <c r="F293" s="10">
        <f>E294*B292</f>
        <v>-40</v>
      </c>
      <c r="K293" s="377" t="s">
        <v>119</v>
      </c>
      <c r="L293" s="377" t="s">
        <v>2</v>
      </c>
      <c r="M293" s="377" t="s">
        <v>0</v>
      </c>
      <c r="N293" s="377" t="s">
        <v>0</v>
      </c>
    </row>
    <row r="294" spans="1:14" ht="13.5" thickTop="1">
      <c r="A294" s="62" t="s">
        <v>9</v>
      </c>
      <c r="B294" s="46"/>
      <c r="C294" s="50">
        <f>C293+C292</f>
        <v>1</v>
      </c>
      <c r="D294" s="50">
        <f>D293+D292</f>
        <v>-1</v>
      </c>
      <c r="E294" s="50">
        <f>E293+E292</f>
        <v>8</v>
      </c>
      <c r="F294" s="51">
        <f>F293+F292</f>
        <v>-50</v>
      </c>
      <c r="K294" s="374">
        <f>IF(N292=1,1,"    Genere")</f>
        <v>1</v>
      </c>
      <c r="L294" s="374">
        <f ca="1">IF(N292=1,IF(INT(RAND()*2)&lt;1,ROUND(RAND()*6+1,0)*-1,ROUND(RAND()*6+1,0)),"    Genere")</f>
        <v>-2</v>
      </c>
      <c r="M294" s="374">
        <f ca="1">IF(N292=1,IF(INT(RAND()*2)&lt;1,ROUND(RAND()*4+1,0)*-1,ROUND(RAND()*4+1,0)),"    Genere")</f>
        <v>4</v>
      </c>
      <c r="N294" s="374">
        <f ca="1">IF(N292=1,IF(INT(RAND()*2)&lt;1,ROUND(RAND()*11+1,0)*-1,ROUND(RAND()*11+1,0)),"    Genere")</f>
        <v>8</v>
      </c>
    </row>
    <row r="295" ht="12.75">
      <c r="A295" s="350"/>
    </row>
    <row r="296" ht="12.75">
      <c r="A296" s="351" t="s">
        <v>112</v>
      </c>
    </row>
    <row r="297" spans="1:5" ht="12.75">
      <c r="A297" s="35" t="s">
        <v>9</v>
      </c>
      <c r="B297" s="41">
        <f>C294</f>
        <v>1</v>
      </c>
      <c r="C297" s="41">
        <f>D294</f>
        <v>-1</v>
      </c>
      <c r="D297" s="41">
        <f>E294</f>
        <v>8</v>
      </c>
      <c r="E297" s="65"/>
    </row>
    <row r="298" spans="1:5" ht="12.75">
      <c r="A298" s="36" t="s">
        <v>8</v>
      </c>
      <c r="B298" s="23"/>
      <c r="C298" s="39">
        <v>1</v>
      </c>
      <c r="D298" s="39">
        <f>-B292</f>
        <v>5</v>
      </c>
      <c r="E298" s="56"/>
    </row>
    <row r="299" spans="1:5" ht="12.75">
      <c r="A299" s="36" t="s">
        <v>25</v>
      </c>
      <c r="B299" s="40">
        <f>C298*B297</f>
        <v>1</v>
      </c>
      <c r="C299" s="40">
        <f>C298*C297</f>
        <v>-1</v>
      </c>
      <c r="D299" s="40">
        <f>C298*D297</f>
        <v>8</v>
      </c>
      <c r="E299" s="56"/>
    </row>
    <row r="300" spans="1:5" ht="12.75">
      <c r="A300" s="36" t="s">
        <v>11</v>
      </c>
      <c r="B300" s="23"/>
      <c r="C300" s="40">
        <f>D298*B297</f>
        <v>5</v>
      </c>
      <c r="D300" s="64">
        <f>D298*C297</f>
        <v>-5</v>
      </c>
      <c r="E300" s="40">
        <f>D298*D297</f>
        <v>40</v>
      </c>
    </row>
    <row r="301" spans="1:5" ht="12.75">
      <c r="A301" s="36" t="s">
        <v>12</v>
      </c>
      <c r="B301" s="52">
        <f>SUM(B299:B300)</f>
        <v>1</v>
      </c>
      <c r="C301" s="52">
        <f>SUM(C299:C300)</f>
        <v>4</v>
      </c>
      <c r="D301" s="53">
        <f>SUM(D299:D300)</f>
        <v>3</v>
      </c>
      <c r="E301" s="52">
        <f>SUM(E299:E300)</f>
        <v>40</v>
      </c>
    </row>
    <row r="302" spans="1:5" ht="12.75">
      <c r="A302" s="36" t="s">
        <v>24</v>
      </c>
      <c r="B302" s="26"/>
      <c r="C302" s="26"/>
      <c r="D302" s="26"/>
      <c r="E302" s="66">
        <f>F294</f>
        <v>-50</v>
      </c>
    </row>
    <row r="303" spans="1:5" ht="12.75">
      <c r="A303" s="37" t="s">
        <v>76</v>
      </c>
      <c r="B303" s="9">
        <f>B301-C292</f>
        <v>0</v>
      </c>
      <c r="C303" s="9">
        <f>C301-D292</f>
        <v>0</v>
      </c>
      <c r="D303" s="9">
        <f>D301-E292</f>
        <v>0</v>
      </c>
      <c r="E303" s="9">
        <f>(E302+E301)-F292</f>
        <v>0</v>
      </c>
    </row>
    <row r="304" spans="11:14" ht="12.75">
      <c r="K304" s="375" t="s">
        <v>120</v>
      </c>
      <c r="L304" s="27"/>
      <c r="M304" s="27"/>
      <c r="N304" s="376">
        <v>1</v>
      </c>
    </row>
    <row r="305" spans="11:15" ht="12.75">
      <c r="K305" s="377" t="s">
        <v>32</v>
      </c>
      <c r="L305" s="377" t="s">
        <v>119</v>
      </c>
      <c r="M305" s="377" t="s">
        <v>2</v>
      </c>
      <c r="N305" s="377" t="s">
        <v>0</v>
      </c>
      <c r="O305" s="377" t="s">
        <v>1</v>
      </c>
    </row>
    <row r="306" spans="1:15" ht="12.75">
      <c r="A306" s="366" t="s">
        <v>113</v>
      </c>
      <c r="B306" s="39">
        <v>1</v>
      </c>
      <c r="C306" s="9">
        <v>4</v>
      </c>
      <c r="D306" s="9">
        <v>-10</v>
      </c>
      <c r="E306" s="9">
        <v>20</v>
      </c>
      <c r="F306" s="9">
        <v>-30</v>
      </c>
      <c r="G306" s="9">
        <v>30</v>
      </c>
      <c r="H306" s="9">
        <v>-15</v>
      </c>
      <c r="K306" s="374">
        <f ca="1">IF(N304=1,IF(INT(RAND()*2)&lt;1,ROUND(RAND()*2+1,0)*-1,ROUND(RAND()*2+1,0)),"    Genere")</f>
        <v>2</v>
      </c>
      <c r="L306" s="374">
        <f ca="1">IF(N304=1,IF(INT(RAND()*2)&lt;1,ROUND(RAND()*11+1,0)*-1,ROUND(RAND()*11+1,0)),"    Genere")</f>
        <v>-3</v>
      </c>
      <c r="M306" s="374">
        <f ca="1">IF(N304=1,IF(INT(RAND()*2)&lt;1,ROUND(RAND()*21+1,0)*-1,ROUND(RAND()*21+1,0)),"    Genere")</f>
        <v>-9</v>
      </c>
      <c r="N306" s="374">
        <f ca="1">IF(N304=1,IF(INT(RAND()*2)&lt;1,ROUND(RAND()*21+1,0)*-1,ROUND(RAND()*21+1,0)),"    Genere")</f>
        <v>-13</v>
      </c>
      <c r="O306" s="374">
        <f ca="1">IF(N304=1,IF(INT(RAND()*2)&lt;1,ROUND(RAND()*16+1,0)*-1,ROUND(RAND()*16+1,0)),"    Genere")</f>
        <v>11</v>
      </c>
    </row>
    <row r="307" spans="1:8" ht="12.75">
      <c r="A307" s="367" t="s">
        <v>114</v>
      </c>
      <c r="B307" s="46"/>
      <c r="C307" s="46"/>
      <c r="D307" s="46"/>
      <c r="E307" s="46"/>
      <c r="F307" s="46"/>
      <c r="G307" s="46"/>
      <c r="H307" s="69"/>
    </row>
    <row r="308" spans="1:8" ht="12.75">
      <c r="A308" s="59" t="s">
        <v>19</v>
      </c>
      <c r="B308" s="352">
        <f>-(-B306/2)</f>
        <v>0.5</v>
      </c>
      <c r="C308" s="353">
        <f aca="true" t="shared" si="0" ref="C308:H308">C306/2</f>
        <v>2</v>
      </c>
      <c r="D308" s="354">
        <f t="shared" si="0"/>
        <v>-5</v>
      </c>
      <c r="E308" s="354">
        <f t="shared" si="0"/>
        <v>10</v>
      </c>
      <c r="F308" s="354">
        <f t="shared" si="0"/>
        <v>-15</v>
      </c>
      <c r="G308" s="354">
        <f t="shared" si="0"/>
        <v>15</v>
      </c>
      <c r="H308" s="354">
        <f t="shared" si="0"/>
        <v>-7.5</v>
      </c>
    </row>
    <row r="309" spans="1:8" ht="13.5" thickBot="1">
      <c r="A309" s="60" t="s">
        <v>20</v>
      </c>
      <c r="B309" s="308"/>
      <c r="C309" s="355"/>
      <c r="D309" s="304">
        <f>C310*$B$308</f>
        <v>1</v>
      </c>
      <c r="E309" s="304">
        <f>D310*$B$308</f>
        <v>-2</v>
      </c>
      <c r="F309" s="304">
        <f>E310*$B$308</f>
        <v>4</v>
      </c>
      <c r="G309" s="304">
        <f>F310*$B$308</f>
        <v>-5.5</v>
      </c>
      <c r="H309" s="304">
        <f>G310*$B$308</f>
        <v>4.75</v>
      </c>
    </row>
    <row r="310" spans="1:8" ht="13.5" thickTop="1">
      <c r="A310" s="62" t="s">
        <v>9</v>
      </c>
      <c r="B310" s="310"/>
      <c r="C310" s="356">
        <f aca="true" t="shared" si="1" ref="C310:H310">C309+C308</f>
        <v>2</v>
      </c>
      <c r="D310" s="356">
        <f t="shared" si="1"/>
        <v>-4</v>
      </c>
      <c r="E310" s="356">
        <f t="shared" si="1"/>
        <v>8</v>
      </c>
      <c r="F310" s="356">
        <f t="shared" si="1"/>
        <v>-11</v>
      </c>
      <c r="G310" s="312">
        <f t="shared" si="1"/>
        <v>9.5</v>
      </c>
      <c r="H310" s="359">
        <f t="shared" si="1"/>
        <v>-2.75</v>
      </c>
    </row>
    <row r="311" ht="12.75">
      <c r="A311" s="350"/>
    </row>
    <row r="312" ht="12.75">
      <c r="A312" s="351" t="s">
        <v>112</v>
      </c>
    </row>
    <row r="313" spans="1:8" ht="12.75">
      <c r="A313" s="35" t="s">
        <v>9</v>
      </c>
      <c r="B313" s="312">
        <f>C310</f>
        <v>2</v>
      </c>
      <c r="C313" s="312">
        <f>D310</f>
        <v>-4</v>
      </c>
      <c r="D313" s="312">
        <f>E310</f>
        <v>8</v>
      </c>
      <c r="E313" s="312">
        <f>F310</f>
        <v>-11</v>
      </c>
      <c r="F313" s="312">
        <f>G310</f>
        <v>9.5</v>
      </c>
      <c r="G313" s="363"/>
      <c r="H313" s="300"/>
    </row>
    <row r="314" spans="1:8" ht="12.75">
      <c r="A314" s="36" t="s">
        <v>8</v>
      </c>
      <c r="B314" s="305"/>
      <c r="C314" s="364">
        <v>1</v>
      </c>
      <c r="D314" s="364">
        <f>-B308</f>
        <v>-0.5</v>
      </c>
      <c r="E314" s="360"/>
      <c r="F314" s="308"/>
      <c r="G314" s="308"/>
      <c r="H314" s="308"/>
    </row>
    <row r="315" spans="1:8" ht="12.75">
      <c r="A315" s="36" t="s">
        <v>25</v>
      </c>
      <c r="B315" s="358">
        <f aca="true" t="shared" si="2" ref="B315:G315">$C$314*B313</f>
        <v>2</v>
      </c>
      <c r="C315" s="358">
        <f t="shared" si="2"/>
        <v>-4</v>
      </c>
      <c r="D315" s="358">
        <f t="shared" si="2"/>
        <v>8</v>
      </c>
      <c r="E315" s="358">
        <f t="shared" si="2"/>
        <v>-11</v>
      </c>
      <c r="F315" s="358">
        <f t="shared" si="2"/>
        <v>9.5</v>
      </c>
      <c r="G315" s="358">
        <f t="shared" si="2"/>
        <v>0</v>
      </c>
      <c r="H315" s="63"/>
    </row>
    <row r="316" spans="1:8" ht="12.75">
      <c r="A316" s="36" t="s">
        <v>11</v>
      </c>
      <c r="B316" s="325"/>
      <c r="C316" s="358">
        <f>$D$314*B313</f>
        <v>-1</v>
      </c>
      <c r="D316" s="358">
        <f>$D$314*C313</f>
        <v>2</v>
      </c>
      <c r="E316" s="358">
        <f>$D$314*D313</f>
        <v>-4</v>
      </c>
      <c r="F316" s="358">
        <f>$D$314*E313</f>
        <v>5.5</v>
      </c>
      <c r="G316" s="358">
        <f>$D$314*F313</f>
        <v>-4.75</v>
      </c>
      <c r="H316" s="363"/>
    </row>
    <row r="317" spans="1:8" ht="12.75">
      <c r="A317" s="36" t="s">
        <v>12</v>
      </c>
      <c r="B317" s="359">
        <f aca="true" t="shared" si="3" ref="B317:G317">SUM(B315:B316)</f>
        <v>2</v>
      </c>
      <c r="C317" s="359">
        <f t="shared" si="3"/>
        <v>-5</v>
      </c>
      <c r="D317" s="361">
        <f t="shared" si="3"/>
        <v>10</v>
      </c>
      <c r="E317" s="359">
        <f t="shared" si="3"/>
        <v>-15</v>
      </c>
      <c r="F317" s="359">
        <f t="shared" si="3"/>
        <v>15</v>
      </c>
      <c r="G317" s="359">
        <f t="shared" si="3"/>
        <v>-4.75</v>
      </c>
      <c r="H317" s="63"/>
    </row>
    <row r="318" spans="1:7" ht="12.75">
      <c r="A318" s="36" t="s">
        <v>24</v>
      </c>
      <c r="B318" s="365"/>
      <c r="C318" s="308"/>
      <c r="D318" s="308"/>
      <c r="E318" s="362"/>
      <c r="F318" s="308"/>
      <c r="G318" s="360">
        <f>H310</f>
        <v>-2.75</v>
      </c>
    </row>
    <row r="319" spans="1:7" ht="12.75">
      <c r="A319" s="37" t="s">
        <v>76</v>
      </c>
      <c r="B319" s="354">
        <f>B317-C308</f>
        <v>0</v>
      </c>
      <c r="C319" s="354">
        <f>C317-D308</f>
        <v>0</v>
      </c>
      <c r="D319" s="354">
        <f>D317-E308</f>
        <v>0</v>
      </c>
      <c r="E319" s="354">
        <f>E317-F308</f>
        <v>0</v>
      </c>
      <c r="F319" s="354">
        <f>F317-G308</f>
        <v>0</v>
      </c>
      <c r="G319" s="354">
        <f>(G317+G318)-H308</f>
        <v>0</v>
      </c>
    </row>
    <row r="320" spans="1:6" ht="12.75">
      <c r="A320" s="351"/>
      <c r="B320" s="63"/>
      <c r="C320" s="63"/>
      <c r="D320" s="63"/>
      <c r="E320" s="63"/>
      <c r="F320" s="38"/>
    </row>
    <row r="321" spans="1:6" ht="13.5" customHeight="1">
      <c r="A321" s="351"/>
      <c r="B321" s="63"/>
      <c r="C321" s="63"/>
      <c r="D321" s="63"/>
      <c r="E321" s="63"/>
      <c r="F321" s="38"/>
    </row>
    <row r="322" spans="1:6" ht="12.75">
      <c r="A322" s="351"/>
      <c r="B322" s="63"/>
      <c r="C322" s="63"/>
      <c r="D322" s="63"/>
      <c r="E322" s="63"/>
      <c r="F322" s="38"/>
    </row>
    <row r="323" spans="1:6" ht="12.75">
      <c r="A323" s="19" t="s">
        <v>73</v>
      </c>
      <c r="B323" s="368" t="s">
        <v>28</v>
      </c>
      <c r="C323" s="38"/>
      <c r="D323" s="38"/>
      <c r="E323" s="38"/>
      <c r="F323" s="38"/>
    </row>
    <row r="325" ht="12.75">
      <c r="A325" s="22" t="s">
        <v>33</v>
      </c>
    </row>
    <row r="326" spans="1:8" ht="12.75">
      <c r="A326" s="23"/>
      <c r="B326" s="2"/>
      <c r="C326" s="2"/>
      <c r="D326" s="25" t="s">
        <v>32</v>
      </c>
      <c r="E326" s="25" t="s">
        <v>29</v>
      </c>
      <c r="F326" s="25" t="s">
        <v>30</v>
      </c>
      <c r="G326" s="25" t="s">
        <v>31</v>
      </c>
      <c r="H326" s="23">
        <v>16</v>
      </c>
    </row>
    <row r="327" spans="1:8" ht="13.5" thickBot="1">
      <c r="A327" s="60" t="s">
        <v>9</v>
      </c>
      <c r="B327" s="57" t="s">
        <v>0</v>
      </c>
      <c r="C327" s="57" t="s">
        <v>1</v>
      </c>
      <c r="D327" s="72"/>
      <c r="E327" s="18">
        <v>1</v>
      </c>
      <c r="F327" s="18">
        <v>-2</v>
      </c>
      <c r="G327" s="18">
        <v>4</v>
      </c>
      <c r="H327" s="18">
        <v>-8</v>
      </c>
    </row>
    <row r="328" spans="1:8" ht="12.75">
      <c r="A328" s="60" t="s">
        <v>19</v>
      </c>
      <c r="B328" s="70">
        <v>1</v>
      </c>
      <c r="C328" s="71">
        <v>2</v>
      </c>
      <c r="D328" s="17">
        <v>1</v>
      </c>
      <c r="E328" s="17">
        <v>0</v>
      </c>
      <c r="F328" s="17">
        <v>0</v>
      </c>
      <c r="G328" s="17">
        <v>0</v>
      </c>
      <c r="H328" s="17">
        <v>16</v>
      </c>
    </row>
    <row r="329" spans="1:8" ht="12.75">
      <c r="A329" s="60" t="s">
        <v>10</v>
      </c>
      <c r="B329" s="26"/>
      <c r="C329" s="26"/>
      <c r="D329" s="40">
        <f>-E327*B328</f>
        <v>-1</v>
      </c>
      <c r="E329" s="40">
        <f>-E327*C328</f>
        <v>-2</v>
      </c>
      <c r="F329" s="23"/>
      <c r="G329" s="56"/>
      <c r="H329" s="56"/>
    </row>
    <row r="330" spans="1:8" ht="12.75">
      <c r="A330" s="61" t="s">
        <v>12</v>
      </c>
      <c r="B330" s="26"/>
      <c r="C330" s="26"/>
      <c r="D330" s="52">
        <f>D329+D328</f>
        <v>0</v>
      </c>
      <c r="E330" s="52">
        <f>E329+E328</f>
        <v>-2</v>
      </c>
      <c r="F330" s="52">
        <f>F328</f>
        <v>0</v>
      </c>
      <c r="G330" s="56"/>
      <c r="H330" s="56"/>
    </row>
    <row r="331" spans="1:8" ht="12.75">
      <c r="A331" s="60" t="s">
        <v>11</v>
      </c>
      <c r="B331" s="26"/>
      <c r="C331" s="26"/>
      <c r="D331" s="26"/>
      <c r="E331" s="40">
        <f>-F327*B328</f>
        <v>2</v>
      </c>
      <c r="F331" s="40">
        <f>-F327*C328</f>
        <v>4</v>
      </c>
      <c r="G331" s="56"/>
      <c r="H331" s="56"/>
    </row>
    <row r="332" spans="1:8" ht="12.75">
      <c r="A332" s="60" t="s">
        <v>12</v>
      </c>
      <c r="B332" s="26"/>
      <c r="C332" s="26"/>
      <c r="D332" s="26"/>
      <c r="E332" s="52">
        <f>E331+E330</f>
        <v>0</v>
      </c>
      <c r="F332" s="52">
        <f>F331+F330</f>
        <v>4</v>
      </c>
      <c r="G332" s="55">
        <f>G328</f>
        <v>0</v>
      </c>
      <c r="H332" s="56"/>
    </row>
    <row r="333" spans="1:8" ht="12.75">
      <c r="A333" s="60" t="s">
        <v>23</v>
      </c>
      <c r="B333" s="26"/>
      <c r="C333" s="26"/>
      <c r="D333" s="26"/>
      <c r="E333" s="26"/>
      <c r="F333" s="40">
        <f>-G327*B328</f>
        <v>-4</v>
      </c>
      <c r="G333" s="42">
        <f>-G327*C328</f>
        <v>-8</v>
      </c>
      <c r="H333" s="56"/>
    </row>
    <row r="334" spans="1:8" ht="12.75">
      <c r="A334" s="60" t="s">
        <v>12</v>
      </c>
      <c r="B334" s="26"/>
      <c r="C334" s="26"/>
      <c r="D334" s="26"/>
      <c r="E334" s="26"/>
      <c r="F334" s="55">
        <f>F333+F332</f>
        <v>0</v>
      </c>
      <c r="G334" s="54">
        <f>G333+G332</f>
        <v>-8</v>
      </c>
      <c r="H334" s="52">
        <v>16</v>
      </c>
    </row>
    <row r="335" spans="1:8" ht="12.75">
      <c r="A335" s="60" t="s">
        <v>23</v>
      </c>
      <c r="B335" s="26"/>
      <c r="C335" s="26"/>
      <c r="D335" s="26"/>
      <c r="E335" s="26"/>
      <c r="F335" s="56"/>
      <c r="G335" s="40">
        <f>-H327*B328</f>
        <v>8</v>
      </c>
      <c r="H335" s="40">
        <f>-H327*C328</f>
        <v>16</v>
      </c>
    </row>
    <row r="336" spans="1:8" ht="12.75">
      <c r="A336" s="62" t="s">
        <v>24</v>
      </c>
      <c r="B336" s="46"/>
      <c r="C336" s="46"/>
      <c r="D336" s="46"/>
      <c r="E336" s="46"/>
      <c r="F336" s="69"/>
      <c r="G336" s="52">
        <f>G335+G334</f>
        <v>0</v>
      </c>
      <c r="H336" s="54">
        <f>H335+H334</f>
        <v>32</v>
      </c>
    </row>
    <row r="343" ht="12.75">
      <c r="A343" s="67" t="s">
        <v>34</v>
      </c>
    </row>
    <row r="344" spans="1:7" ht="12.75">
      <c r="A344" s="47" t="s">
        <v>19</v>
      </c>
      <c r="B344" s="39">
        <v>-2</v>
      </c>
      <c r="C344" s="6">
        <v>1</v>
      </c>
      <c r="D344" s="9">
        <v>0</v>
      </c>
      <c r="E344" s="9">
        <v>0</v>
      </c>
      <c r="F344" s="9">
        <v>0</v>
      </c>
      <c r="G344" s="9">
        <v>16</v>
      </c>
    </row>
    <row r="345" spans="1:7" ht="13.5" thickBot="1">
      <c r="A345" s="48" t="s">
        <v>20</v>
      </c>
      <c r="B345" s="26"/>
      <c r="C345" s="3"/>
      <c r="D345" s="10">
        <f>C346*B344</f>
        <v>-2</v>
      </c>
      <c r="E345" s="10">
        <f>D346*B344</f>
        <v>4</v>
      </c>
      <c r="F345" s="10">
        <f>E346*B344</f>
        <v>-8</v>
      </c>
      <c r="G345" s="10">
        <f>F345*B344</f>
        <v>16</v>
      </c>
    </row>
    <row r="346" spans="1:7" ht="13.5" thickTop="1">
      <c r="A346" s="49" t="s">
        <v>9</v>
      </c>
      <c r="B346" s="46"/>
      <c r="C346" s="50">
        <f>C345+C344</f>
        <v>1</v>
      </c>
      <c r="D346" s="50">
        <f>D345+D344</f>
        <v>-2</v>
      </c>
      <c r="E346" s="50">
        <f>E345+E344</f>
        <v>4</v>
      </c>
      <c r="F346" s="50">
        <f>F345+F344</f>
        <v>-8</v>
      </c>
      <c r="G346" s="74">
        <f>G345+G344</f>
        <v>32</v>
      </c>
    </row>
    <row r="350" ht="12.75">
      <c r="A350" s="67" t="s">
        <v>35</v>
      </c>
    </row>
    <row r="351" spans="1:5" ht="12.75">
      <c r="A351" s="43" t="s">
        <v>9</v>
      </c>
      <c r="B351" s="41">
        <f>C346</f>
        <v>1</v>
      </c>
      <c r="C351" s="41">
        <f>D346</f>
        <v>-2</v>
      </c>
      <c r="D351" s="41">
        <f>E346</f>
        <v>4</v>
      </c>
      <c r="E351" s="41">
        <f>F346</f>
        <v>-8</v>
      </c>
    </row>
    <row r="352" spans="1:5" ht="12.75">
      <c r="A352" s="44" t="s">
        <v>8</v>
      </c>
      <c r="B352" s="23"/>
      <c r="D352" s="39">
        <v>1</v>
      </c>
      <c r="E352" s="39">
        <v>2</v>
      </c>
    </row>
    <row r="353" spans="1:5" ht="12.75">
      <c r="A353" s="44" t="s">
        <v>25</v>
      </c>
      <c r="B353" s="40">
        <f>$D$352*B351</f>
        <v>1</v>
      </c>
      <c r="C353" s="40">
        <f>$D$352*C351</f>
        <v>-2</v>
      </c>
      <c r="D353" s="40">
        <f>$D$352*D351</f>
        <v>4</v>
      </c>
      <c r="E353" s="40">
        <f>$D$352*E351</f>
        <v>-8</v>
      </c>
    </row>
    <row r="354" spans="1:6" ht="12.75">
      <c r="A354" s="44" t="s">
        <v>11</v>
      </c>
      <c r="B354" s="23"/>
      <c r="C354" s="40">
        <f>$E$352*B351</f>
        <v>2</v>
      </c>
      <c r="D354" s="40">
        <f>$E$352*C351</f>
        <v>-4</v>
      </c>
      <c r="E354" s="40">
        <f>$E$352*D351</f>
        <v>8</v>
      </c>
      <c r="F354" s="40">
        <f>$E$352*E351</f>
        <v>-16</v>
      </c>
    </row>
    <row r="355" spans="1:6" ht="12.75">
      <c r="A355" s="44" t="s">
        <v>12</v>
      </c>
      <c r="B355" s="52">
        <f>SUM(B353:B354)</f>
        <v>1</v>
      </c>
      <c r="C355" s="52">
        <f>SUM(C353:C354)</f>
        <v>0</v>
      </c>
      <c r="D355" s="53">
        <f>SUM(D353:D354)</f>
        <v>0</v>
      </c>
      <c r="E355" s="52">
        <f>SUM(E353:E354)</f>
        <v>0</v>
      </c>
      <c r="F355" s="52">
        <f>SUM(F353:F354)</f>
        <v>-16</v>
      </c>
    </row>
    <row r="356" spans="1:6" ht="12.75">
      <c r="A356" s="44" t="s">
        <v>24</v>
      </c>
      <c r="B356" s="26"/>
      <c r="C356" s="26"/>
      <c r="D356" s="26"/>
      <c r="E356" s="66"/>
      <c r="F356">
        <f>H336</f>
        <v>32</v>
      </c>
    </row>
    <row r="357" spans="1:6" ht="12.75">
      <c r="A357" s="45" t="s">
        <v>12</v>
      </c>
      <c r="B357" s="9">
        <f>B356+B355</f>
        <v>1</v>
      </c>
      <c r="C357" s="9">
        <f>C356+C355</f>
        <v>0</v>
      </c>
      <c r="D357" s="9">
        <f>D356+D355</f>
        <v>0</v>
      </c>
      <c r="E357" s="9">
        <f>E356+E355</f>
        <v>0</v>
      </c>
      <c r="F357" s="9">
        <f>F356+F355</f>
        <v>16</v>
      </c>
    </row>
    <row r="362" spans="1:2" ht="12.75">
      <c r="A362" s="19" t="s">
        <v>59</v>
      </c>
      <c r="B362" s="19" t="s">
        <v>115</v>
      </c>
    </row>
    <row r="364" ht="12.75">
      <c r="A364" s="22" t="s">
        <v>116</v>
      </c>
    </row>
    <row r="365" spans="9:12" ht="12.75">
      <c r="I365" s="375" t="s">
        <v>120</v>
      </c>
      <c r="J365" s="27"/>
      <c r="K365" s="27"/>
      <c r="L365" s="376">
        <v>0</v>
      </c>
    </row>
    <row r="366" spans="1:13" ht="12.75">
      <c r="A366" s="372" t="s">
        <v>117</v>
      </c>
      <c r="B366" s="372"/>
      <c r="C366" s="372"/>
      <c r="D366" s="23"/>
      <c r="E366" s="23"/>
      <c r="F366" s="23"/>
      <c r="G366" s="23"/>
      <c r="I366" s="377" t="s">
        <v>32</v>
      </c>
      <c r="J366" s="377" t="s">
        <v>119</v>
      </c>
      <c r="K366" s="377" t="s">
        <v>2</v>
      </c>
      <c r="L366" s="377" t="s">
        <v>0</v>
      </c>
      <c r="M366" s="377" t="s">
        <v>1</v>
      </c>
    </row>
    <row r="367" spans="1:13" ht="12.75">
      <c r="A367" s="1">
        <v>2</v>
      </c>
      <c r="B367" s="73">
        <v>-1</v>
      </c>
      <c r="C367" s="9">
        <v>4</v>
      </c>
      <c r="D367" s="9">
        <v>-8</v>
      </c>
      <c r="E367" s="9">
        <v>14</v>
      </c>
      <c r="F367" s="9">
        <v>0</v>
      </c>
      <c r="G367" s="9">
        <v>15</v>
      </c>
      <c r="I367" s="374" t="str">
        <f ca="1">IF(L365=1,IF(INT(RAND()*2)&lt;1,ROUND(RAND()*2+1,0)*-1,ROUND(RAND()*2+1,0)),"    Genere")</f>
        <v>    Genere</v>
      </c>
      <c r="J367" s="374" t="str">
        <f ca="1">IF(L365=1,IF(INT(RAND()*2)&lt;1,ROUND(RAND()*8+1,0)*-1,ROUND(RAND()*8+1,0)),"    Genere")</f>
        <v>    Genere</v>
      </c>
      <c r="K367" s="374" t="str">
        <f ca="1">IF(L365=1,IF(INT(RAND()*2)&lt;1,ROUND(RAND()*13+1,0)*-1,ROUND(RAND()*13+1,0)),"    Genere")</f>
        <v>    Genere</v>
      </c>
      <c r="L367" s="374" t="str">
        <f>IF(L365=1,0,"    Genere")</f>
        <v>    Genere</v>
      </c>
      <c r="M367" s="374" t="str">
        <f ca="1">IF(L365=1,IF(INT(RAND()*2)&lt;1,ROUND(RAND()*15+1,0)*-1,ROUND(RAND()*15+1,0)),"    Genere")</f>
        <v>    Genere</v>
      </c>
    </row>
    <row r="369" spans="1:7" ht="12.75">
      <c r="A369" s="59" t="s">
        <v>19</v>
      </c>
      <c r="B369" s="352">
        <f>-B367/A367</f>
        <v>0.5</v>
      </c>
      <c r="C369" s="353">
        <f>C367/$A$367</f>
        <v>2</v>
      </c>
      <c r="D369" s="353">
        <f>D367/$A$367</f>
        <v>-4</v>
      </c>
      <c r="E369" s="353">
        <f>E367/$A$367</f>
        <v>7</v>
      </c>
      <c r="F369" s="353">
        <f>F367/$A$367</f>
        <v>0</v>
      </c>
      <c r="G369" s="353">
        <f>G367/$A$367</f>
        <v>7.5</v>
      </c>
    </row>
    <row r="370" spans="1:7" ht="13.5" thickBot="1">
      <c r="A370" s="60" t="s">
        <v>20</v>
      </c>
      <c r="B370" s="308"/>
      <c r="C370" s="355"/>
      <c r="D370" s="304">
        <f>C371*$B$308</f>
        <v>1</v>
      </c>
      <c r="E370" s="304">
        <f>D371*$B$308</f>
        <v>-1.5</v>
      </c>
      <c r="F370" s="304">
        <f>E371*$B$308</f>
        <v>2.75</v>
      </c>
      <c r="G370" s="304">
        <f>F371*$B$308</f>
        <v>1.375</v>
      </c>
    </row>
    <row r="371" spans="1:7" ht="13.5" thickTop="1">
      <c r="A371" s="62" t="s">
        <v>9</v>
      </c>
      <c r="B371" s="310"/>
      <c r="C371" s="356">
        <f>C370+C369</f>
        <v>2</v>
      </c>
      <c r="D371" s="356">
        <f>D370+D369</f>
        <v>-3</v>
      </c>
      <c r="E371" s="356">
        <f>E370+E369</f>
        <v>5.5</v>
      </c>
      <c r="F371" s="356">
        <f>F370+F369</f>
        <v>2.75</v>
      </c>
      <c r="G371" s="369">
        <f>G370+G369</f>
        <v>8.875</v>
      </c>
    </row>
    <row r="372" ht="12.75">
      <c r="A372" s="350"/>
    </row>
    <row r="373" ht="12.75">
      <c r="A373" s="351" t="s">
        <v>112</v>
      </c>
    </row>
    <row r="374" spans="1:8" ht="12.75">
      <c r="A374" s="131" t="s">
        <v>9</v>
      </c>
      <c r="B374" s="312">
        <f>C371</f>
        <v>2</v>
      </c>
      <c r="C374" s="312">
        <f>D371</f>
        <v>-3</v>
      </c>
      <c r="D374" s="312">
        <f>E371</f>
        <v>5.5</v>
      </c>
      <c r="E374" s="312">
        <f>F371</f>
        <v>2.75</v>
      </c>
      <c r="F374" s="370"/>
      <c r="G374" s="363"/>
      <c r="H374" s="300"/>
    </row>
    <row r="375" spans="1:8" ht="12.75">
      <c r="A375" s="36" t="s">
        <v>8</v>
      </c>
      <c r="B375" s="305"/>
      <c r="C375" s="364">
        <v>1</v>
      </c>
      <c r="D375" s="364">
        <f>-B369</f>
        <v>-0.5</v>
      </c>
      <c r="E375" s="308"/>
      <c r="F375" s="360"/>
      <c r="G375" s="308"/>
      <c r="H375" s="308"/>
    </row>
    <row r="376" spans="1:8" ht="12.75">
      <c r="A376" s="36" t="s">
        <v>25</v>
      </c>
      <c r="B376" s="358">
        <f>$C$375*B374</f>
        <v>2</v>
      </c>
      <c r="C376" s="358">
        <f>$C$375*C374</f>
        <v>-3</v>
      </c>
      <c r="D376" s="358">
        <f>$C$375*D374</f>
        <v>5.5</v>
      </c>
      <c r="E376" s="358">
        <f>$C$375*E374</f>
        <v>2.75</v>
      </c>
      <c r="F376" s="357"/>
      <c r="G376" s="363"/>
      <c r="H376" s="63"/>
    </row>
    <row r="377" spans="1:8" ht="12.75">
      <c r="A377" s="36" t="s">
        <v>11</v>
      </c>
      <c r="B377" s="325"/>
      <c r="C377" s="358">
        <f>$D$375*B374</f>
        <v>-1</v>
      </c>
      <c r="D377" s="358">
        <f>$D$375*C374</f>
        <v>1.5</v>
      </c>
      <c r="E377" s="358">
        <f>$D$375*D374</f>
        <v>-2.75</v>
      </c>
      <c r="F377" s="358">
        <f>$D$375*E374</f>
        <v>-1.375</v>
      </c>
      <c r="G377" s="363"/>
      <c r="H377" s="363"/>
    </row>
    <row r="378" spans="1:8" ht="12.75">
      <c r="A378" s="36" t="s">
        <v>12</v>
      </c>
      <c r="B378" s="359">
        <f>SUM(B376:B377)</f>
        <v>2</v>
      </c>
      <c r="C378" s="359">
        <f>SUM(C376:C377)</f>
        <v>-4</v>
      </c>
      <c r="D378" s="361">
        <f>SUM(D376:D377)</f>
        <v>7</v>
      </c>
      <c r="E378" s="359">
        <f>SUM(E376:E377)</f>
        <v>0</v>
      </c>
      <c r="F378" s="359">
        <f>SUM(F376:F377)</f>
        <v>-1.375</v>
      </c>
      <c r="G378" s="363"/>
      <c r="H378" s="63"/>
    </row>
    <row r="379" spans="1:7" ht="12.75">
      <c r="A379" s="36" t="s">
        <v>24</v>
      </c>
      <c r="B379" s="365"/>
      <c r="C379" s="308"/>
      <c r="D379" s="308"/>
      <c r="E379" s="362"/>
      <c r="F379" s="371">
        <f>G371</f>
        <v>8.875</v>
      </c>
      <c r="G379" s="363"/>
    </row>
    <row r="380" spans="1:7" ht="12.75">
      <c r="A380" s="37" t="s">
        <v>76</v>
      </c>
      <c r="B380" s="354">
        <f>B378-C369</f>
        <v>0</v>
      </c>
      <c r="C380" s="354">
        <f>C378-D369</f>
        <v>0</v>
      </c>
      <c r="D380" s="354">
        <f>D378-E369</f>
        <v>0</v>
      </c>
      <c r="E380" s="354">
        <f>E378-F369</f>
        <v>0</v>
      </c>
      <c r="F380" s="354">
        <f>G369-(F378+F379)</f>
        <v>0</v>
      </c>
      <c r="G380" s="363"/>
    </row>
    <row r="381" spans="3:7" ht="12.75">
      <c r="C381" s="373"/>
      <c r="D381" s="373"/>
      <c r="E381" s="373"/>
      <c r="F381" s="373"/>
      <c r="G381" s="373"/>
    </row>
    <row r="384" spans="1:2" ht="12.75">
      <c r="A384" s="19" t="s">
        <v>118</v>
      </c>
      <c r="B384" s="19" t="s">
        <v>71</v>
      </c>
    </row>
    <row r="390" ht="12.75">
      <c r="A390" s="67" t="s">
        <v>37</v>
      </c>
    </row>
    <row r="391" spans="1:6" ht="12.75">
      <c r="A391" s="23" t="s">
        <v>44</v>
      </c>
      <c r="B391" s="2"/>
      <c r="C391" s="2"/>
      <c r="D391" s="25" t="s">
        <v>45</v>
      </c>
      <c r="E391" s="25" t="s">
        <v>46</v>
      </c>
      <c r="F391" s="25" t="s">
        <v>47</v>
      </c>
    </row>
    <row r="392" spans="1:6" ht="13.5" thickBot="1">
      <c r="A392" s="60" t="s">
        <v>9</v>
      </c>
      <c r="B392" s="57" t="s">
        <v>0</v>
      </c>
      <c r="C392" s="57" t="s">
        <v>1</v>
      </c>
      <c r="D392" s="72"/>
      <c r="E392" s="18">
        <v>1</v>
      </c>
      <c r="F392" s="18">
        <v>4</v>
      </c>
    </row>
    <row r="393" spans="1:6" ht="12.75">
      <c r="A393" s="60" t="s">
        <v>19</v>
      </c>
      <c r="B393" s="81">
        <v>3</v>
      </c>
      <c r="C393" s="91">
        <v>-2</v>
      </c>
      <c r="D393" s="92">
        <v>3</v>
      </c>
      <c r="E393" s="92">
        <v>10</v>
      </c>
      <c r="F393" s="92">
        <v>-9</v>
      </c>
    </row>
    <row r="394" spans="1:6" ht="12.75">
      <c r="A394" s="60" t="s">
        <v>10</v>
      </c>
      <c r="B394" s="26"/>
      <c r="C394" s="93"/>
      <c r="D394" s="94">
        <f>-E392*B393</f>
        <v>-3</v>
      </c>
      <c r="E394" s="94">
        <f>-E392*C393</f>
        <v>2</v>
      </c>
      <c r="F394" s="95"/>
    </row>
    <row r="395" spans="1:6" ht="12.75">
      <c r="A395" s="61" t="s">
        <v>12</v>
      </c>
      <c r="B395" s="26"/>
      <c r="C395" s="93"/>
      <c r="D395" s="96">
        <f>D394+D393</f>
        <v>0</v>
      </c>
      <c r="E395" s="96">
        <f>E394+E393</f>
        <v>12</v>
      </c>
      <c r="F395" s="96">
        <f>F393</f>
        <v>-9</v>
      </c>
    </row>
    <row r="396" spans="1:6" ht="12.75">
      <c r="A396" s="60" t="s">
        <v>11</v>
      </c>
      <c r="B396" s="26"/>
      <c r="C396" s="93"/>
      <c r="D396" s="93"/>
      <c r="E396" s="94">
        <f>-F392*B393</f>
        <v>-12</v>
      </c>
      <c r="F396" s="94">
        <f>-F392*C393</f>
        <v>8</v>
      </c>
    </row>
    <row r="397" spans="1:6" ht="12.75">
      <c r="A397" s="62" t="s">
        <v>48</v>
      </c>
      <c r="B397" s="46"/>
      <c r="C397" s="97"/>
      <c r="D397" s="97"/>
      <c r="E397" s="96">
        <f>E396+E395</f>
        <v>0</v>
      </c>
      <c r="F397" s="96">
        <f>F396+F395</f>
        <v>-1</v>
      </c>
    </row>
    <row r="398" spans="1:7" ht="12.75">
      <c r="A398" s="68"/>
      <c r="B398" s="26"/>
      <c r="C398" s="26"/>
      <c r="D398" s="63"/>
      <c r="E398" s="84"/>
      <c r="F398" s="84"/>
      <c r="G398" s="38"/>
    </row>
    <row r="399" spans="1:7" ht="12.75">
      <c r="A399" s="68"/>
      <c r="B399" s="26"/>
      <c r="C399" s="26"/>
      <c r="D399" s="63"/>
      <c r="E399" s="84"/>
      <c r="F399" s="84"/>
      <c r="G399" s="38"/>
    </row>
    <row r="400" spans="1:7" ht="12.75">
      <c r="A400" s="67" t="s">
        <v>49</v>
      </c>
      <c r="E400" s="84"/>
      <c r="F400" s="84"/>
      <c r="G400" s="38"/>
    </row>
    <row r="401" spans="1:7" ht="12.75">
      <c r="A401" s="43" t="s">
        <v>9</v>
      </c>
      <c r="B401" s="41">
        <f>C418</f>
        <v>1</v>
      </c>
      <c r="C401" s="41">
        <f>D418</f>
        <v>4</v>
      </c>
      <c r="D401" s="105"/>
      <c r="E401" s="84"/>
      <c r="F401" s="84"/>
      <c r="G401" s="38"/>
    </row>
    <row r="402" spans="1:7" ht="13.5" thickBot="1">
      <c r="A402" s="44" t="s">
        <v>8</v>
      </c>
      <c r="B402" s="87">
        <f>B393</f>
        <v>3</v>
      </c>
      <c r="C402" s="87">
        <f>C393</f>
        <v>-2</v>
      </c>
      <c r="D402" s="56"/>
      <c r="E402" s="84"/>
      <c r="F402" s="84"/>
      <c r="G402" s="38"/>
    </row>
    <row r="403" spans="1:7" ht="12.75">
      <c r="A403" s="44" t="s">
        <v>25</v>
      </c>
      <c r="B403" s="85">
        <f>$B$402*B401</f>
        <v>3</v>
      </c>
      <c r="C403" s="85">
        <f>$B$402*C401</f>
        <v>12</v>
      </c>
      <c r="D403" s="106"/>
      <c r="E403" s="84"/>
      <c r="F403" s="84"/>
      <c r="G403" s="38"/>
    </row>
    <row r="404" spans="1:4" ht="13.5" thickBot="1">
      <c r="A404" s="44" t="s">
        <v>11</v>
      </c>
      <c r="B404" s="89"/>
      <c r="C404" s="90">
        <f>$C$402*B401</f>
        <v>-2</v>
      </c>
      <c r="D404" s="99">
        <f>$C$402*C401</f>
        <v>-8</v>
      </c>
    </row>
    <row r="405" spans="1:4" ht="13.5" thickTop="1">
      <c r="A405" s="44" t="s">
        <v>12</v>
      </c>
      <c r="B405" s="88">
        <f>SUM(B403:B404)</f>
        <v>3</v>
      </c>
      <c r="C405" s="88">
        <f>SUM(C403:C404)</f>
        <v>10</v>
      </c>
      <c r="D405" s="100">
        <f>SUM(D403:D404)</f>
        <v>-8</v>
      </c>
    </row>
    <row r="406" spans="1:4" ht="12.75">
      <c r="A406" s="44" t="s">
        <v>24</v>
      </c>
      <c r="B406" s="103"/>
      <c r="C406" s="56"/>
      <c r="D406" s="101">
        <f>F397</f>
        <v>-1</v>
      </c>
    </row>
    <row r="407" spans="1:4" ht="12.75">
      <c r="A407" s="45" t="s">
        <v>12</v>
      </c>
      <c r="B407" s="75">
        <f>B406+B405</f>
        <v>3</v>
      </c>
      <c r="C407" s="75">
        <f>C406+C405</f>
        <v>10</v>
      </c>
      <c r="D407" s="102">
        <f>D406+D405</f>
        <v>-9</v>
      </c>
    </row>
    <row r="408" ht="12.75">
      <c r="B408" s="26"/>
    </row>
    <row r="413" spans="1:2" ht="12.75">
      <c r="A413" s="19" t="s">
        <v>123</v>
      </c>
      <c r="B413" s="19" t="s">
        <v>51</v>
      </c>
    </row>
    <row r="414" ht="12.75">
      <c r="E414" s="63"/>
    </row>
    <row r="415" ht="12.75">
      <c r="A415" s="67" t="s">
        <v>50</v>
      </c>
    </row>
    <row r="416" spans="1:6" ht="12.75">
      <c r="A416" s="47" t="s">
        <v>19</v>
      </c>
      <c r="B416" s="79">
        <f>2/3</f>
        <v>0.6666666666666666</v>
      </c>
      <c r="C416" s="9">
        <v>1</v>
      </c>
      <c r="D416" s="75">
        <v>3.3333333333333335</v>
      </c>
      <c r="E416" s="9">
        <f>-9/3</f>
        <v>-3</v>
      </c>
      <c r="F416" s="84"/>
    </row>
    <row r="417" spans="1:6" ht="12.75">
      <c r="A417" s="48" t="s">
        <v>20</v>
      </c>
      <c r="B417" s="26"/>
      <c r="C417" s="26"/>
      <c r="D417" s="76">
        <f>C418*B416</f>
        <v>0.6666666666666666</v>
      </c>
      <c r="E417" s="76">
        <f>D418*B416</f>
        <v>2.6666666666666665</v>
      </c>
      <c r="F417" s="84"/>
    </row>
    <row r="418" spans="1:6" ht="12.75">
      <c r="A418" s="49" t="s">
        <v>9</v>
      </c>
      <c r="B418" s="23"/>
      <c r="C418" s="41">
        <f>C417+C416</f>
        <v>1</v>
      </c>
      <c r="D418" s="77">
        <f>SUM(D416:D417)</f>
        <v>4</v>
      </c>
      <c r="E418" s="80">
        <f>SUM(E416:E417)</f>
        <v>-0.3333333333333335</v>
      </c>
      <c r="F418" s="84"/>
    </row>
    <row r="419" spans="5:6" ht="12.75">
      <c r="E419" s="86"/>
      <c r="F419" s="63"/>
    </row>
    <row r="420" spans="5:6" ht="12.75">
      <c r="E420" s="63"/>
      <c r="F420" s="63"/>
    </row>
    <row r="421" spans="5:6" ht="12.75">
      <c r="E421" s="63"/>
      <c r="F421" s="63"/>
    </row>
    <row r="426" ht="12.75">
      <c r="A426" s="67" t="s">
        <v>43</v>
      </c>
    </row>
    <row r="427" spans="1:4" ht="12.75">
      <c r="A427" s="43" t="s">
        <v>9</v>
      </c>
      <c r="B427" s="41">
        <v>1</v>
      </c>
      <c r="C427" s="41">
        <v>4</v>
      </c>
      <c r="D427" s="23"/>
    </row>
    <row r="428" spans="1:4" ht="13.5" thickBot="1">
      <c r="A428" s="44" t="s">
        <v>8</v>
      </c>
      <c r="B428" s="108">
        <v>1</v>
      </c>
      <c r="C428" s="109">
        <v>-0.666666666666667</v>
      </c>
      <c r="D428" s="23"/>
    </row>
    <row r="429" spans="1:4" ht="13.5" thickTop="1">
      <c r="A429" s="44" t="s">
        <v>25</v>
      </c>
      <c r="B429" s="107">
        <f>$B$428*B427</f>
        <v>1</v>
      </c>
      <c r="C429" s="107">
        <f>$B$428*C427</f>
        <v>4</v>
      </c>
      <c r="D429" s="23"/>
    </row>
    <row r="430" spans="1:4" ht="13.5" thickBot="1">
      <c r="A430" s="44" t="s">
        <v>11</v>
      </c>
      <c r="B430" s="110"/>
      <c r="C430" s="90">
        <f>$C$428*B427</f>
        <v>-0.666666666666667</v>
      </c>
      <c r="D430" s="90">
        <f>$C$428*C427</f>
        <v>-2.666666666666668</v>
      </c>
    </row>
    <row r="431" spans="1:4" ht="13.5" thickTop="1">
      <c r="A431" s="44" t="s">
        <v>12</v>
      </c>
      <c r="B431" s="11">
        <f>B430+B429</f>
        <v>1</v>
      </c>
      <c r="C431" s="88">
        <f>C430+C429</f>
        <v>3.333333333333333</v>
      </c>
      <c r="D431" s="88">
        <f>D430+D429</f>
        <v>-2.666666666666668</v>
      </c>
    </row>
    <row r="432" spans="1:4" ht="13.5" thickBot="1">
      <c r="A432" s="44" t="s">
        <v>24</v>
      </c>
      <c r="B432" s="72"/>
      <c r="C432" s="72"/>
      <c r="D432" s="111">
        <f>E418</f>
        <v>-0.3333333333333335</v>
      </c>
    </row>
    <row r="433" spans="1:4" ht="12.75">
      <c r="A433" s="45" t="s">
        <v>12</v>
      </c>
      <c r="B433" s="17">
        <f>B432+B431</f>
        <v>1</v>
      </c>
      <c r="C433" s="82">
        <f>C432+C431</f>
        <v>3.333333333333333</v>
      </c>
      <c r="D433" s="17">
        <f>D432+D431</f>
        <v>-3.0000000000000013</v>
      </c>
    </row>
    <row r="434" spans="1:4" ht="13.5" thickBot="1">
      <c r="A434" s="98" t="s">
        <v>38</v>
      </c>
      <c r="B434" s="110"/>
      <c r="C434" s="110"/>
      <c r="D434" s="108">
        <v>3</v>
      </c>
    </row>
    <row r="435" spans="1:4" ht="13.5" thickTop="1">
      <c r="A435" s="98" t="s">
        <v>52</v>
      </c>
      <c r="B435" s="17">
        <f>$D$434*B433</f>
        <v>3</v>
      </c>
      <c r="C435" s="17">
        <f>$D$434*C433</f>
        <v>10</v>
      </c>
      <c r="D435" s="17">
        <f>$D$434*D433</f>
        <v>-9.000000000000004</v>
      </c>
    </row>
    <row r="442" spans="1:2" ht="12.75">
      <c r="A442" s="19" t="s">
        <v>124</v>
      </c>
      <c r="B442" s="19" t="s">
        <v>54</v>
      </c>
    </row>
    <row r="444" ht="12.75">
      <c r="A444" s="112" t="s">
        <v>55</v>
      </c>
    </row>
    <row r="446" spans="1:9" ht="12.75">
      <c r="A446" s="112" t="s">
        <v>56</v>
      </c>
      <c r="B446" s="75">
        <f>6/2</f>
        <v>3</v>
      </c>
      <c r="C446" s="75">
        <v>-0.5</v>
      </c>
      <c r="D446" s="75">
        <v>-5.5</v>
      </c>
      <c r="E446" s="75">
        <f>9/2</f>
        <v>4.5</v>
      </c>
      <c r="F446" s="9">
        <f>-2/2</f>
        <v>-1</v>
      </c>
      <c r="G446" s="118" t="s">
        <v>57</v>
      </c>
      <c r="H446" s="79">
        <f>2/2</f>
        <v>1</v>
      </c>
      <c r="I446" s="79">
        <f>-1/2</f>
        <v>-0.5</v>
      </c>
    </row>
    <row r="447" spans="1:9" ht="12.75">
      <c r="A447" s="116"/>
      <c r="B447" s="84"/>
      <c r="C447" s="84"/>
      <c r="D447" s="84"/>
      <c r="E447" s="84"/>
      <c r="F447" s="63"/>
      <c r="G447" s="117"/>
      <c r="H447" s="84"/>
      <c r="I447" s="84"/>
    </row>
    <row r="448" spans="1:9" ht="12.75">
      <c r="A448" s="116"/>
      <c r="B448" s="84"/>
      <c r="C448" s="84"/>
      <c r="D448" s="84"/>
      <c r="E448" s="84"/>
      <c r="F448" s="63"/>
      <c r="G448" s="117"/>
      <c r="H448" s="84"/>
      <c r="I448" s="84"/>
    </row>
    <row r="449" ht="12.75">
      <c r="A449" s="67" t="s">
        <v>63</v>
      </c>
    </row>
    <row r="450" spans="1:7" ht="12.75">
      <c r="A450" s="47" t="s">
        <v>19</v>
      </c>
      <c r="B450" s="113">
        <f>-I446</f>
        <v>0.5</v>
      </c>
      <c r="C450" s="75">
        <f>B446</f>
        <v>3</v>
      </c>
      <c r="D450" s="75">
        <f>C446</f>
        <v>-0.5</v>
      </c>
      <c r="E450" s="75">
        <f>D446</f>
        <v>-5.5</v>
      </c>
      <c r="F450" s="75">
        <f>E446</f>
        <v>4.5</v>
      </c>
      <c r="G450" s="75">
        <f>F446</f>
        <v>-1</v>
      </c>
    </row>
    <row r="451" spans="1:7" ht="12.75">
      <c r="A451" s="48" t="s">
        <v>20</v>
      </c>
      <c r="B451" s="114"/>
      <c r="C451" s="78"/>
      <c r="D451" s="83">
        <f>C452*$B$450</f>
        <v>1.5</v>
      </c>
      <c r="E451" s="83">
        <f>D452*$B$450</f>
        <v>0.5</v>
      </c>
      <c r="F451" s="83">
        <f>E452*$B$450</f>
        <v>-2.5</v>
      </c>
      <c r="G451" s="83">
        <f>F452*$B$450</f>
        <v>1</v>
      </c>
    </row>
    <row r="452" spans="1:7" ht="12.75">
      <c r="A452" s="49" t="s">
        <v>9</v>
      </c>
      <c r="B452" s="115"/>
      <c r="C452" s="77">
        <f>C451+C450</f>
        <v>3</v>
      </c>
      <c r="D452" s="77">
        <f>D451+D450</f>
        <v>1</v>
      </c>
      <c r="E452" s="77">
        <f>E451+E450</f>
        <v>-5</v>
      </c>
      <c r="F452" s="77">
        <f>F451+F450</f>
        <v>2</v>
      </c>
      <c r="G452" s="77">
        <f>G451+G450</f>
        <v>0</v>
      </c>
    </row>
    <row r="454" ht="12.75">
      <c r="A454" s="104" t="s">
        <v>58</v>
      </c>
    </row>
    <row r="458" ht="12.75">
      <c r="A458" s="67" t="s">
        <v>64</v>
      </c>
    </row>
    <row r="459" spans="1:6" ht="12.75">
      <c r="A459" s="43" t="s">
        <v>9</v>
      </c>
      <c r="B459" s="41">
        <v>3</v>
      </c>
      <c r="C459" s="41">
        <v>1</v>
      </c>
      <c r="D459" s="41">
        <v>-5</v>
      </c>
      <c r="E459" s="41">
        <v>2</v>
      </c>
      <c r="F459" s="23"/>
    </row>
    <row r="460" spans="1:6" ht="12.75">
      <c r="A460" s="44" t="s">
        <v>8</v>
      </c>
      <c r="B460" s="23"/>
      <c r="C460" s="23"/>
      <c r="D460" s="39">
        <v>1</v>
      </c>
      <c r="E460" s="79">
        <f>-1/2</f>
        <v>-0.5</v>
      </c>
      <c r="F460" s="23"/>
    </row>
    <row r="461" spans="1:6" ht="12.75">
      <c r="A461" s="44" t="s">
        <v>25</v>
      </c>
      <c r="B461" s="40">
        <f>B459*$D$460</f>
        <v>3</v>
      </c>
      <c r="C461" s="40">
        <f>C459*$D$460</f>
        <v>1</v>
      </c>
      <c r="D461" s="40">
        <f>D459*$D$460</f>
        <v>-5</v>
      </c>
      <c r="E461" s="40">
        <f>E459*$D$460</f>
        <v>2</v>
      </c>
      <c r="F461" s="23"/>
    </row>
    <row r="462" spans="1:6" ht="12.75">
      <c r="A462" s="44" t="s">
        <v>11</v>
      </c>
      <c r="B462" s="23"/>
      <c r="C462" s="83">
        <f>B459*$E$460</f>
        <v>-1.5</v>
      </c>
      <c r="D462" s="83">
        <f>C459*$E$460</f>
        <v>-0.5</v>
      </c>
      <c r="E462" s="83">
        <f>D459*$E$460</f>
        <v>2.5</v>
      </c>
      <c r="F462" s="83">
        <f>E459*$E$460</f>
        <v>-1</v>
      </c>
    </row>
    <row r="463" spans="1:6" ht="12.75">
      <c r="A463" s="44" t="s">
        <v>12</v>
      </c>
      <c r="B463" s="75">
        <f>B462+B461</f>
        <v>3</v>
      </c>
      <c r="C463" s="75">
        <f>C462+C461</f>
        <v>-0.5</v>
      </c>
      <c r="D463" s="75">
        <f>D462+D461</f>
        <v>-5.5</v>
      </c>
      <c r="E463" s="75">
        <f>E462+E461</f>
        <v>4.5</v>
      </c>
      <c r="F463" s="75">
        <f>F462+F461</f>
        <v>-1</v>
      </c>
    </row>
    <row r="464" spans="1:6" ht="12.75">
      <c r="A464" s="98" t="s">
        <v>38</v>
      </c>
      <c r="B464" s="23"/>
      <c r="C464" s="23"/>
      <c r="D464" s="23"/>
      <c r="E464" s="23"/>
      <c r="F464" s="23">
        <v>2</v>
      </c>
    </row>
    <row r="465" spans="1:6" ht="12.75">
      <c r="A465" s="98" t="s">
        <v>52</v>
      </c>
      <c r="B465" s="9">
        <f>B463*$F$464</f>
        <v>6</v>
      </c>
      <c r="C465" s="9">
        <f>C463*$F$464</f>
        <v>-1</v>
      </c>
      <c r="D465" s="9">
        <f>D463*$F$464</f>
        <v>-11</v>
      </c>
      <c r="E465" s="9">
        <f>E463*$F$464</f>
        <v>9</v>
      </c>
      <c r="F465" s="9">
        <f>F463*$F$464</f>
        <v>-2</v>
      </c>
    </row>
    <row r="468" spans="1:2" ht="12.75">
      <c r="A468" s="599">
        <v>5.15</v>
      </c>
      <c r="B468" s="19" t="s">
        <v>60</v>
      </c>
    </row>
    <row r="470" ht="12.75">
      <c r="A470" s="112" t="s">
        <v>55</v>
      </c>
    </row>
    <row r="472" ht="12.75">
      <c r="A472" s="67" t="s">
        <v>65</v>
      </c>
    </row>
    <row r="473" spans="1:8" ht="13.5" thickBot="1">
      <c r="A473" s="129" t="s">
        <v>9</v>
      </c>
      <c r="B473" s="127" t="s">
        <v>0</v>
      </c>
      <c r="C473" s="57" t="s">
        <v>1</v>
      </c>
      <c r="D473" s="72"/>
      <c r="E473" s="18">
        <v>3</v>
      </c>
      <c r="F473" s="18">
        <v>1</v>
      </c>
      <c r="G473" s="18">
        <v>-5</v>
      </c>
      <c r="H473" s="18">
        <v>2</v>
      </c>
    </row>
    <row r="474" spans="1:8" ht="12.75">
      <c r="A474" s="60" t="s">
        <v>19</v>
      </c>
      <c r="B474" s="119">
        <v>2</v>
      </c>
      <c r="C474" s="120">
        <v>-1</v>
      </c>
      <c r="D474" s="92">
        <v>6</v>
      </c>
      <c r="E474" s="92">
        <v>-1</v>
      </c>
      <c r="F474" s="92">
        <v>-11</v>
      </c>
      <c r="G474" s="92">
        <v>9</v>
      </c>
      <c r="H474" s="92">
        <v>-2</v>
      </c>
    </row>
    <row r="475" spans="1:8" ht="13.5" thickBot="1">
      <c r="A475" s="60" t="s">
        <v>10</v>
      </c>
      <c r="B475" s="26"/>
      <c r="C475" s="93"/>
      <c r="D475" s="125">
        <f>-E473*B474</f>
        <v>-6</v>
      </c>
      <c r="E475" s="125">
        <f>-E473*C474</f>
        <v>3</v>
      </c>
      <c r="F475" s="121"/>
      <c r="G475" s="26"/>
      <c r="H475" s="56"/>
    </row>
    <row r="476" spans="1:8" ht="13.5" thickTop="1">
      <c r="A476" s="61" t="s">
        <v>12</v>
      </c>
      <c r="B476" s="26"/>
      <c r="C476" s="93"/>
      <c r="D476" s="123">
        <f>D475+D474</f>
        <v>0</v>
      </c>
      <c r="E476" s="124">
        <f>E475+E474</f>
        <v>2</v>
      </c>
      <c r="F476" s="96">
        <f>F474</f>
        <v>-11</v>
      </c>
      <c r="G476" s="26"/>
      <c r="H476" s="56"/>
    </row>
    <row r="477" spans="1:8" ht="13.5" thickBot="1">
      <c r="A477" s="60" t="s">
        <v>11</v>
      </c>
      <c r="B477" s="26"/>
      <c r="C477" s="93"/>
      <c r="D477" s="93"/>
      <c r="E477" s="125">
        <f>-F473*B474</f>
        <v>-2</v>
      </c>
      <c r="F477" s="125">
        <f>-F473*C474</f>
        <v>1</v>
      </c>
      <c r="G477" s="26"/>
      <c r="H477" s="56"/>
    </row>
    <row r="478" spans="1:8" ht="13.5" thickTop="1">
      <c r="A478" s="60" t="s">
        <v>12</v>
      </c>
      <c r="B478" s="26"/>
      <c r="C478" s="93"/>
      <c r="D478" s="93"/>
      <c r="E478" s="123">
        <f>E477+E476</f>
        <v>0</v>
      </c>
      <c r="F478" s="123">
        <f>F477+F476</f>
        <v>-10</v>
      </c>
      <c r="G478" s="96">
        <f>G474</f>
        <v>9</v>
      </c>
      <c r="H478" s="56"/>
    </row>
    <row r="479" spans="1:8" ht="12.75">
      <c r="A479" s="60" t="s">
        <v>23</v>
      </c>
      <c r="B479" s="26"/>
      <c r="C479" s="26"/>
      <c r="D479" s="63"/>
      <c r="E479" s="84"/>
      <c r="F479" s="128">
        <f>-G473*B474</f>
        <v>10</v>
      </c>
      <c r="G479" s="128">
        <f>-G473*C474</f>
        <v>-5</v>
      </c>
      <c r="H479" s="56"/>
    </row>
    <row r="480" spans="1:8" ht="12.75">
      <c r="A480" s="60" t="s">
        <v>61</v>
      </c>
      <c r="B480" s="26"/>
      <c r="C480" s="26"/>
      <c r="D480" s="26"/>
      <c r="E480" s="26"/>
      <c r="F480" s="122">
        <f>F479+F478</f>
        <v>0</v>
      </c>
      <c r="G480" s="122">
        <f>G479+G478</f>
        <v>4</v>
      </c>
      <c r="H480" s="96">
        <f>H474</f>
        <v>-2</v>
      </c>
    </row>
    <row r="481" spans="1:8" ht="12.75">
      <c r="A481" s="60" t="s">
        <v>62</v>
      </c>
      <c r="B481" s="26"/>
      <c r="C481" s="26"/>
      <c r="D481" s="26"/>
      <c r="E481" s="26"/>
      <c r="F481" s="26"/>
      <c r="G481" s="107">
        <f>-H473*B474</f>
        <v>-4</v>
      </c>
      <c r="H481" s="126">
        <f>-H473*C474</f>
        <v>2</v>
      </c>
    </row>
    <row r="482" spans="1:8" ht="12.75">
      <c r="A482" s="62" t="s">
        <v>24</v>
      </c>
      <c r="B482" s="46"/>
      <c r="C482" s="46"/>
      <c r="D482" s="46"/>
      <c r="E482" s="46"/>
      <c r="F482" s="46"/>
      <c r="G482" s="122">
        <f>G481+G480</f>
        <v>0</v>
      </c>
      <c r="H482" s="122">
        <f>H481+H480</f>
        <v>0</v>
      </c>
    </row>
  </sheetData>
  <sheetProtection password="89E6" sheet="1" objects="1" scenarios="1"/>
  <printOptions/>
  <pageMargins left="0.75" right="0.75" top="1" bottom="1" header="0" footer="0"/>
  <pageSetup orientation="portrait" r:id="rId2"/>
  <ignoredErrors>
    <ignoredError sqref="E396" formula="1"/>
  </ignoredErrors>
  <drawing r:id="rId1"/>
</worksheet>
</file>

<file path=xl/worksheets/sheet4.xml><?xml version="1.0" encoding="utf-8"?>
<worksheet xmlns="http://schemas.openxmlformats.org/spreadsheetml/2006/main" xmlns:r="http://schemas.openxmlformats.org/officeDocument/2006/relationships">
  <dimension ref="A10:L220"/>
  <sheetViews>
    <sheetView workbookViewId="0" topLeftCell="A1">
      <selection activeCell="H14" sqref="H14"/>
    </sheetView>
  </sheetViews>
  <sheetFormatPr defaultColWidth="11.421875" defaultRowHeight="12.75"/>
  <cols>
    <col min="1" max="1" width="15.00390625" style="143" customWidth="1"/>
    <col min="2" max="6" width="8.57421875" style="143" customWidth="1"/>
    <col min="7" max="7" width="10.00390625" style="143" customWidth="1"/>
    <col min="8" max="8" width="7.8515625" style="143" customWidth="1"/>
    <col min="9" max="9" width="8.7109375" style="143" customWidth="1"/>
    <col min="10" max="16384" width="11.421875" style="143" customWidth="1"/>
  </cols>
  <sheetData>
    <row r="10" spans="1:2" ht="12.75">
      <c r="A10" s="142" t="s">
        <v>67</v>
      </c>
      <c r="B10" s="142" t="s">
        <v>69</v>
      </c>
    </row>
    <row r="13" spans="1:4" ht="12.75">
      <c r="A13" s="144" t="s">
        <v>7</v>
      </c>
      <c r="D13" s="275" t="s">
        <v>79</v>
      </c>
    </row>
    <row r="14" spans="1:6" ht="12.75">
      <c r="A14" s="145" t="s">
        <v>66</v>
      </c>
      <c r="B14" s="146"/>
      <c r="C14" s="146"/>
      <c r="D14" s="147" t="s">
        <v>3</v>
      </c>
      <c r="E14" s="147" t="s">
        <v>4</v>
      </c>
      <c r="F14" s="147" t="s">
        <v>5</v>
      </c>
    </row>
    <row r="15" spans="1:6" ht="12.75">
      <c r="A15" s="148"/>
      <c r="B15" s="149"/>
      <c r="C15" s="149"/>
      <c r="D15" s="149"/>
      <c r="E15" s="149"/>
      <c r="F15" s="150"/>
    </row>
    <row r="16" spans="1:6" ht="12.75">
      <c r="A16" s="151" t="s">
        <v>9</v>
      </c>
      <c r="B16" s="147" t="s">
        <v>0</v>
      </c>
      <c r="C16" s="147" t="s">
        <v>1</v>
      </c>
      <c r="D16" s="152"/>
      <c r="E16" s="604">
        <f>-4/3</f>
        <v>-1.3333333333333333</v>
      </c>
      <c r="F16" s="604">
        <v>-2</v>
      </c>
    </row>
    <row r="17" spans="1:6" ht="12.75">
      <c r="A17" s="153" t="s">
        <v>19</v>
      </c>
      <c r="B17" s="138">
        <v>1</v>
      </c>
      <c r="C17" s="139">
        <v>-2</v>
      </c>
      <c r="D17" s="278">
        <f>-4/3</f>
        <v>-1.3333333333333333</v>
      </c>
      <c r="E17" s="277">
        <v>0.6666666666666666</v>
      </c>
      <c r="F17" s="279">
        <v>-2</v>
      </c>
    </row>
    <row r="18" spans="1:6" ht="13.5" thickBot="1">
      <c r="A18" s="153" t="s">
        <v>10</v>
      </c>
      <c r="B18" s="149"/>
      <c r="C18" s="149"/>
      <c r="D18" s="284">
        <f>-E16*B17</f>
        <v>1.3333333333333333</v>
      </c>
      <c r="E18" s="280">
        <f>-E16*C17</f>
        <v>-2.6666666666666665</v>
      </c>
      <c r="F18" s="155"/>
    </row>
    <row r="19" spans="1:6" ht="13.5" thickTop="1">
      <c r="A19" s="156" t="s">
        <v>12</v>
      </c>
      <c r="B19" s="149"/>
      <c r="C19" s="149"/>
      <c r="D19" s="157">
        <f>D18+D17</f>
        <v>0</v>
      </c>
      <c r="E19" s="281">
        <f>E18+E17</f>
        <v>-2</v>
      </c>
      <c r="F19" s="155"/>
    </row>
    <row r="20" spans="1:6" ht="13.5" thickBot="1">
      <c r="A20" s="153" t="s">
        <v>11</v>
      </c>
      <c r="B20" s="149"/>
      <c r="C20" s="149"/>
      <c r="D20" s="149"/>
      <c r="E20" s="282">
        <f>-F16*B17</f>
        <v>2</v>
      </c>
      <c r="F20" s="282">
        <f>-F16*C17</f>
        <v>-4</v>
      </c>
    </row>
    <row r="21" spans="1:6" ht="13.5" thickTop="1">
      <c r="A21" s="158" t="s">
        <v>12</v>
      </c>
      <c r="B21" s="159"/>
      <c r="C21" s="159"/>
      <c r="D21" s="159"/>
      <c r="E21" s="283">
        <f>E20+E19</f>
        <v>0</v>
      </c>
      <c r="F21" s="283">
        <f>F20+F17</f>
        <v>-6</v>
      </c>
    </row>
    <row r="26" spans="1:2" ht="12.75">
      <c r="A26" s="142" t="s">
        <v>68</v>
      </c>
      <c r="B26" s="142" t="s">
        <v>6</v>
      </c>
    </row>
    <row r="27" spans="1:2" ht="12.75">
      <c r="A27" s="142"/>
      <c r="B27" s="142"/>
    </row>
    <row r="28" spans="1:4" ht="12.75">
      <c r="A28" s="144" t="s">
        <v>78</v>
      </c>
      <c r="B28" s="144"/>
      <c r="C28" s="144"/>
      <c r="D28" s="144" t="s">
        <v>83</v>
      </c>
    </row>
    <row r="29" spans="1:4" ht="12.75">
      <c r="A29" s="161" t="s">
        <v>9</v>
      </c>
      <c r="B29" s="285">
        <f>E16</f>
        <v>-1.3333333333333333</v>
      </c>
      <c r="C29" s="285">
        <f>F16</f>
        <v>-2</v>
      </c>
      <c r="D29" s="286"/>
    </row>
    <row r="30" spans="1:4" ht="13.5" thickBot="1">
      <c r="A30" s="163" t="s">
        <v>8</v>
      </c>
      <c r="B30" s="287">
        <f>B17</f>
        <v>1</v>
      </c>
      <c r="C30" s="287">
        <f>C17</f>
        <v>-2</v>
      </c>
      <c r="D30" s="288"/>
    </row>
    <row r="31" spans="1:4" ht="13.5" thickTop="1">
      <c r="A31" s="163" t="s">
        <v>10</v>
      </c>
      <c r="B31" s="289">
        <f>B30*B29</f>
        <v>-1.3333333333333333</v>
      </c>
      <c r="C31" s="290">
        <f>B30*C29</f>
        <v>-2</v>
      </c>
      <c r="D31" s="288"/>
    </row>
    <row r="32" spans="1:4" ht="13.5" thickBot="1">
      <c r="A32" s="163" t="s">
        <v>11</v>
      </c>
      <c r="B32" s="291"/>
      <c r="C32" s="292">
        <f>C30*B29</f>
        <v>2.6666666666666665</v>
      </c>
      <c r="D32" s="282">
        <f>C30*C29</f>
        <v>4</v>
      </c>
    </row>
    <row r="33" spans="1:4" ht="14.25" thickBot="1" thickTop="1">
      <c r="A33" s="163" t="s">
        <v>12</v>
      </c>
      <c r="B33" s="293">
        <f>B32+B31</f>
        <v>-1.3333333333333333</v>
      </c>
      <c r="C33" s="294">
        <f>C32+C31</f>
        <v>0.6666666666666665</v>
      </c>
      <c r="D33" s="295">
        <f>D32</f>
        <v>4</v>
      </c>
    </row>
    <row r="34" spans="1:4" ht="13.5" thickBot="1">
      <c r="A34" s="165" t="s">
        <v>24</v>
      </c>
      <c r="B34" s="235"/>
      <c r="C34" s="235"/>
      <c r="D34" s="296">
        <f>F21</f>
        <v>-6</v>
      </c>
    </row>
    <row r="35" spans="1:4" ht="12.75">
      <c r="A35" s="163" t="s">
        <v>13</v>
      </c>
      <c r="B35" s="297" t="s">
        <v>80</v>
      </c>
      <c r="C35" s="297" t="s">
        <v>81</v>
      </c>
      <c r="D35" s="298">
        <f>D33+D34</f>
        <v>-2</v>
      </c>
    </row>
    <row r="36" spans="1:4" ht="12.75">
      <c r="A36" s="166" t="s">
        <v>15</v>
      </c>
      <c r="B36" s="167" t="s">
        <v>16</v>
      </c>
      <c r="C36" s="167" t="s">
        <v>17</v>
      </c>
      <c r="D36" s="167" t="s">
        <v>5</v>
      </c>
    </row>
    <row r="39" spans="1:3" ht="12.75">
      <c r="A39" s="598">
        <v>5.6</v>
      </c>
      <c r="B39" s="327" t="s">
        <v>40</v>
      </c>
      <c r="C39" s="299"/>
    </row>
    <row r="40" spans="4:6" ht="12.75">
      <c r="D40" s="168"/>
      <c r="E40" s="168"/>
      <c r="F40" s="168"/>
    </row>
    <row r="41" spans="1:6" ht="12.75">
      <c r="A41" s="144" t="s">
        <v>39</v>
      </c>
      <c r="D41" s="276" t="s">
        <v>82</v>
      </c>
      <c r="E41" s="168"/>
      <c r="F41" s="168"/>
    </row>
    <row r="42" spans="1:5" ht="12.75">
      <c r="A42" s="169" t="s">
        <v>19</v>
      </c>
      <c r="B42" s="5">
        <v>9</v>
      </c>
      <c r="C42" s="9">
        <v>1</v>
      </c>
      <c r="D42" s="9">
        <v>-3</v>
      </c>
      <c r="E42" s="9">
        <v>-54</v>
      </c>
    </row>
    <row r="43" spans="1:5" ht="12.75">
      <c r="A43" s="172" t="s">
        <v>20</v>
      </c>
      <c r="B43" s="149"/>
      <c r="C43" s="149"/>
      <c r="D43" s="173">
        <f>C44*B42</f>
        <v>9</v>
      </c>
      <c r="E43" s="173">
        <f>D44*B42</f>
        <v>54</v>
      </c>
    </row>
    <row r="44" spans="1:5" ht="12.75">
      <c r="A44" s="174" t="s">
        <v>9</v>
      </c>
      <c r="B44" s="159"/>
      <c r="C44" s="162">
        <f>C43+C42</f>
        <v>1</v>
      </c>
      <c r="D44" s="162">
        <f>SUM(D42:D43)</f>
        <v>6</v>
      </c>
      <c r="E44" s="175">
        <f>SUM(E42:E43)</f>
        <v>0</v>
      </c>
    </row>
    <row r="46" spans="1:4" ht="12.75">
      <c r="A46" s="144" t="s">
        <v>127</v>
      </c>
      <c r="B46"/>
      <c r="C46"/>
      <c r="D46"/>
    </row>
    <row r="47" spans="1:4" ht="12.75">
      <c r="A47" s="35" t="s">
        <v>9</v>
      </c>
      <c r="B47" s="328">
        <f>C44</f>
        <v>1</v>
      </c>
      <c r="C47" s="329">
        <f>D44</f>
        <v>6</v>
      </c>
      <c r="D47" s="330"/>
    </row>
    <row r="48" spans="1:4" ht="13.5" thickBot="1">
      <c r="A48" s="36" t="s">
        <v>8</v>
      </c>
      <c r="B48" s="331">
        <v>1</v>
      </c>
      <c r="C48" s="332">
        <f>-B42</f>
        <v>-9</v>
      </c>
      <c r="D48" s="333"/>
    </row>
    <row r="49" spans="1:4" ht="12.75">
      <c r="A49" s="36" t="s">
        <v>10</v>
      </c>
      <c r="B49" s="334">
        <f>B48*B47</f>
        <v>1</v>
      </c>
      <c r="C49" s="335">
        <f>B48*C47</f>
        <v>6</v>
      </c>
      <c r="D49" s="333"/>
    </row>
    <row r="50" spans="1:4" ht="13.5" thickBot="1">
      <c r="A50" s="36" t="s">
        <v>11</v>
      </c>
      <c r="B50" s="336"/>
      <c r="C50" s="337">
        <f>C48*B47</f>
        <v>-9</v>
      </c>
      <c r="D50" s="338">
        <f>C48*C47</f>
        <v>-54</v>
      </c>
    </row>
    <row r="51" spans="1:4" ht="13.5" thickTop="1">
      <c r="A51" s="36" t="s">
        <v>12</v>
      </c>
      <c r="B51" s="339">
        <f>B50+B49</f>
        <v>1</v>
      </c>
      <c r="C51" s="340">
        <f>C50+C49</f>
        <v>-3</v>
      </c>
      <c r="D51" s="339">
        <f>D50</f>
        <v>-54</v>
      </c>
    </row>
    <row r="52" spans="1:4" ht="13.5" thickBot="1">
      <c r="A52" s="133" t="s">
        <v>24</v>
      </c>
      <c r="B52" s="341"/>
      <c r="C52" s="341"/>
      <c r="D52" s="342">
        <f>E44</f>
        <v>0</v>
      </c>
    </row>
    <row r="53" spans="1:4" ht="12.75">
      <c r="A53" s="36" t="s">
        <v>13</v>
      </c>
      <c r="B53" s="24" t="s">
        <v>80</v>
      </c>
      <c r="C53" s="24" t="s">
        <v>96</v>
      </c>
      <c r="D53" s="24">
        <f>SUM(D51:D52)</f>
        <v>-54</v>
      </c>
    </row>
    <row r="54" spans="1:4" ht="12.75">
      <c r="A54" s="37" t="s">
        <v>15</v>
      </c>
      <c r="B54" s="34" t="s">
        <v>16</v>
      </c>
      <c r="C54" s="34" t="s">
        <v>17</v>
      </c>
      <c r="D54" s="34" t="s">
        <v>5</v>
      </c>
    </row>
    <row r="57" ht="12.75">
      <c r="L57" s="149"/>
    </row>
    <row r="58" spans="1:12" ht="12.75">
      <c r="A58" s="19" t="s">
        <v>122</v>
      </c>
      <c r="B58" s="19" t="s">
        <v>70</v>
      </c>
      <c r="C58"/>
      <c r="D58"/>
      <c r="L58" s="149"/>
    </row>
    <row r="61" ht="12.75">
      <c r="A61" s="144" t="s">
        <v>26</v>
      </c>
    </row>
    <row r="62" spans="1:7" ht="13.5" thickBot="1">
      <c r="A62" s="176"/>
      <c r="B62" s="177"/>
      <c r="C62" s="177"/>
      <c r="D62" s="178" t="s">
        <v>21</v>
      </c>
      <c r="E62" s="178" t="s">
        <v>2</v>
      </c>
      <c r="F62" s="178" t="s">
        <v>22</v>
      </c>
      <c r="G62" s="179">
        <v>-2</v>
      </c>
    </row>
    <row r="63" spans="1:11" ht="12.75">
      <c r="A63" s="151" t="s">
        <v>9</v>
      </c>
      <c r="B63" s="180" t="s">
        <v>0</v>
      </c>
      <c r="C63" s="178" t="s">
        <v>1</v>
      </c>
      <c r="E63" s="264">
        <v>1</v>
      </c>
      <c r="F63" s="264">
        <v>-1</v>
      </c>
      <c r="G63" s="264">
        <v>8</v>
      </c>
      <c r="I63" s="181"/>
      <c r="J63" s="181"/>
      <c r="K63" s="181"/>
    </row>
    <row r="64" spans="1:7" ht="12.75">
      <c r="A64" s="153" t="s">
        <v>19</v>
      </c>
      <c r="B64" s="265">
        <v>1</v>
      </c>
      <c r="C64" s="266">
        <v>5</v>
      </c>
      <c r="D64" s="267">
        <v>1</v>
      </c>
      <c r="E64" s="267">
        <v>4</v>
      </c>
      <c r="F64" s="267">
        <v>3</v>
      </c>
      <c r="G64" s="267">
        <v>-10</v>
      </c>
    </row>
    <row r="65" spans="1:7" ht="12.75">
      <c r="A65" s="153" t="s">
        <v>10</v>
      </c>
      <c r="B65" s="149"/>
      <c r="C65" s="149"/>
      <c r="D65" s="182">
        <f>-E63*B64</f>
        <v>-1</v>
      </c>
      <c r="E65" s="182">
        <f>-E63*C64</f>
        <v>-5</v>
      </c>
      <c r="F65" s="152"/>
      <c r="G65" s="150"/>
    </row>
    <row r="66" spans="1:7" ht="12.75">
      <c r="A66" s="156" t="s">
        <v>12</v>
      </c>
      <c r="B66" s="149"/>
      <c r="C66" s="149"/>
      <c r="D66" s="175">
        <f>D65+D64</f>
        <v>0</v>
      </c>
      <c r="E66" s="175">
        <f>E65+E64</f>
        <v>-1</v>
      </c>
      <c r="F66" s="175">
        <f>F64</f>
        <v>3</v>
      </c>
      <c r="G66" s="150"/>
    </row>
    <row r="67" spans="1:7" ht="12.75">
      <c r="A67" s="153" t="s">
        <v>11</v>
      </c>
      <c r="B67" s="149"/>
      <c r="C67" s="149"/>
      <c r="D67" s="149"/>
      <c r="E67" s="182">
        <f>-F63*B64</f>
        <v>1</v>
      </c>
      <c r="F67" s="182">
        <f>-F63*C64</f>
        <v>5</v>
      </c>
      <c r="G67" s="150"/>
    </row>
    <row r="68" spans="1:7" ht="12.75">
      <c r="A68" s="153" t="s">
        <v>12</v>
      </c>
      <c r="B68" s="149"/>
      <c r="C68" s="149"/>
      <c r="D68" s="149"/>
      <c r="E68" s="175">
        <f>E67+E66</f>
        <v>0</v>
      </c>
      <c r="F68" s="175">
        <f>F67+F66</f>
        <v>8</v>
      </c>
      <c r="G68" s="183">
        <f>G64</f>
        <v>-10</v>
      </c>
    </row>
    <row r="69" spans="1:7" ht="12.75">
      <c r="A69" s="153" t="s">
        <v>23</v>
      </c>
      <c r="B69" s="149"/>
      <c r="C69" s="149"/>
      <c r="D69" s="149"/>
      <c r="E69" s="149"/>
      <c r="F69" s="182">
        <f>-G63*B64</f>
        <v>-8</v>
      </c>
      <c r="G69" s="182">
        <f>-G63*C64</f>
        <v>-40</v>
      </c>
    </row>
    <row r="70" spans="1:7" ht="12.75">
      <c r="A70" s="184" t="s">
        <v>12</v>
      </c>
      <c r="B70" s="159"/>
      <c r="C70" s="159"/>
      <c r="D70" s="159"/>
      <c r="E70" s="159"/>
      <c r="F70" s="175">
        <f>F69+F68</f>
        <v>0</v>
      </c>
      <c r="G70" s="185">
        <f>G69+G68</f>
        <v>-50</v>
      </c>
    </row>
    <row r="73" ht="12.75">
      <c r="A73" s="186" t="s">
        <v>41</v>
      </c>
    </row>
    <row r="74" spans="1:6" ht="12.75">
      <c r="A74" s="169" t="s">
        <v>19</v>
      </c>
      <c r="B74" s="602">
        <f>+C64*-1</f>
        <v>-5</v>
      </c>
      <c r="C74" s="603">
        <f>D64</f>
        <v>1</v>
      </c>
      <c r="D74" s="603">
        <f>E64</f>
        <v>4</v>
      </c>
      <c r="E74" s="603">
        <f>F64</f>
        <v>3</v>
      </c>
      <c r="F74" s="603">
        <f>G64</f>
        <v>-10</v>
      </c>
    </row>
    <row r="75" spans="1:6" ht="13.5" thickBot="1">
      <c r="A75" s="172" t="s">
        <v>20</v>
      </c>
      <c r="B75" s="149"/>
      <c r="C75" s="189"/>
      <c r="D75" s="154">
        <f>C76*B74</f>
        <v>-5</v>
      </c>
      <c r="E75" s="154">
        <f>D76*B74</f>
        <v>5</v>
      </c>
      <c r="F75" s="154">
        <f>E76*B74</f>
        <v>-40</v>
      </c>
    </row>
    <row r="76" spans="1:6" ht="13.5" thickTop="1">
      <c r="A76" s="174" t="s">
        <v>9</v>
      </c>
      <c r="B76" s="159"/>
      <c r="C76" s="190">
        <f>C75+C74</f>
        <v>1</v>
      </c>
      <c r="D76" s="190">
        <f>D75+D74</f>
        <v>-1</v>
      </c>
      <c r="E76" s="190">
        <f>E75+E74</f>
        <v>8</v>
      </c>
      <c r="F76" s="160">
        <f>F75+F74</f>
        <v>-50</v>
      </c>
    </row>
    <row r="79" ht="12.75">
      <c r="A79" s="186" t="s">
        <v>27</v>
      </c>
    </row>
    <row r="80" spans="1:5" ht="12.75">
      <c r="A80" s="191" t="s">
        <v>9</v>
      </c>
      <c r="B80" s="162">
        <f>E63</f>
        <v>1</v>
      </c>
      <c r="C80" s="162">
        <f>F63</f>
        <v>-1</v>
      </c>
      <c r="D80" s="162">
        <f>G63</f>
        <v>8</v>
      </c>
      <c r="E80" s="192"/>
    </row>
    <row r="81" spans="1:5" ht="12.75">
      <c r="A81" s="193" t="s">
        <v>8</v>
      </c>
      <c r="B81" s="152"/>
      <c r="C81" s="187">
        <f>B64</f>
        <v>1</v>
      </c>
      <c r="D81" s="187">
        <f>C64</f>
        <v>5</v>
      </c>
      <c r="E81" s="150"/>
    </row>
    <row r="82" spans="1:5" ht="12.75">
      <c r="A82" s="193" t="s">
        <v>25</v>
      </c>
      <c r="B82" s="182">
        <f>$C$81*B80</f>
        <v>1</v>
      </c>
      <c r="C82" s="182">
        <f>$C$81*C80</f>
        <v>-1</v>
      </c>
      <c r="D82" s="182">
        <f>$C$81*D80</f>
        <v>8</v>
      </c>
      <c r="E82" s="150"/>
    </row>
    <row r="83" spans="1:5" ht="12.75">
      <c r="A83" s="193" t="s">
        <v>11</v>
      </c>
      <c r="B83" s="152"/>
      <c r="C83" s="182">
        <f>$D$81*B80</f>
        <v>5</v>
      </c>
      <c r="D83" s="194">
        <f>$D$81*C80</f>
        <v>-5</v>
      </c>
      <c r="E83" s="182">
        <f>$D$81*D80</f>
        <v>40</v>
      </c>
    </row>
    <row r="84" spans="1:5" ht="13.5" thickBot="1">
      <c r="A84" s="193" t="s">
        <v>12</v>
      </c>
      <c r="B84" s="175">
        <f>SUM(B82:B83)</f>
        <v>1</v>
      </c>
      <c r="C84" s="175">
        <f>SUM(C82:C83)</f>
        <v>4</v>
      </c>
      <c r="D84" s="195">
        <f>SUM(D82:D83)</f>
        <v>3</v>
      </c>
      <c r="E84" s="196">
        <f>SUM(E82:E83)</f>
        <v>40</v>
      </c>
    </row>
    <row r="85" spans="1:5" ht="13.5" thickBot="1">
      <c r="A85" s="193" t="s">
        <v>24</v>
      </c>
      <c r="B85" s="149"/>
      <c r="C85" s="149"/>
      <c r="D85" s="149"/>
      <c r="E85" s="197">
        <f>G70</f>
        <v>-50</v>
      </c>
    </row>
    <row r="86" spans="1:5" ht="12.75">
      <c r="A86" s="198" t="s">
        <v>12</v>
      </c>
      <c r="B86" s="171">
        <f>B85+B84</f>
        <v>1</v>
      </c>
      <c r="C86" s="171">
        <f>C85+C84</f>
        <v>4</v>
      </c>
      <c r="D86" s="171">
        <f>D85+D84</f>
        <v>3</v>
      </c>
      <c r="E86" s="199">
        <f>E85+E84</f>
        <v>-10</v>
      </c>
    </row>
    <row r="87" spans="1:5" ht="12.75">
      <c r="A87" s="200" t="s">
        <v>74</v>
      </c>
      <c r="B87" s="152">
        <f>B86-C74</f>
        <v>0</v>
      </c>
      <c r="C87" s="152">
        <f>C86-D74</f>
        <v>0</v>
      </c>
      <c r="D87" s="152">
        <f>D86-E74</f>
        <v>0</v>
      </c>
      <c r="E87" s="152">
        <f>E86-F74</f>
        <v>0</v>
      </c>
    </row>
    <row r="90" spans="1:3" ht="12.75">
      <c r="A90" s="19" t="s">
        <v>73</v>
      </c>
      <c r="B90" s="368" t="s">
        <v>28</v>
      </c>
      <c r="C90" s="38"/>
    </row>
    <row r="92" ht="12.75">
      <c r="A92" s="144" t="s">
        <v>33</v>
      </c>
    </row>
    <row r="93" spans="1:8" ht="12.75">
      <c r="A93" s="152"/>
      <c r="B93" s="177"/>
      <c r="C93" s="177"/>
      <c r="D93" s="178" t="s">
        <v>32</v>
      </c>
      <c r="E93" s="178" t="s">
        <v>29</v>
      </c>
      <c r="F93" s="178" t="s">
        <v>30</v>
      </c>
      <c r="G93" s="178" t="s">
        <v>31</v>
      </c>
      <c r="H93" s="152">
        <v>16</v>
      </c>
    </row>
    <row r="94" spans="1:8" ht="13.5" thickBot="1">
      <c r="A94" s="153" t="s">
        <v>9</v>
      </c>
      <c r="B94" s="179" t="s">
        <v>0</v>
      </c>
      <c r="C94" s="179" t="s">
        <v>1</v>
      </c>
      <c r="D94" s="201"/>
      <c r="E94" s="269">
        <v>1</v>
      </c>
      <c r="F94" s="269">
        <v>2</v>
      </c>
      <c r="G94" s="269">
        <v>2</v>
      </c>
      <c r="H94" s="269">
        <v>-1</v>
      </c>
    </row>
    <row r="95" spans="1:8" ht="12.75">
      <c r="A95" s="153" t="s">
        <v>19</v>
      </c>
      <c r="B95" s="268">
        <v>1</v>
      </c>
      <c r="C95" s="138">
        <v>-2</v>
      </c>
      <c r="D95" s="140">
        <v>1</v>
      </c>
      <c r="E95" s="140">
        <v>0</v>
      </c>
      <c r="F95" s="140">
        <v>-2</v>
      </c>
      <c r="G95" s="140">
        <v>-5</v>
      </c>
      <c r="H95" s="140">
        <v>-2</v>
      </c>
    </row>
    <row r="96" spans="1:8" ht="12.75">
      <c r="A96" s="153" t="s">
        <v>10</v>
      </c>
      <c r="B96" s="149"/>
      <c r="C96" s="149"/>
      <c r="D96" s="182">
        <f>E94*-B95</f>
        <v>-1</v>
      </c>
      <c r="E96" s="182">
        <f>E94*-C95</f>
        <v>2</v>
      </c>
      <c r="F96" s="152"/>
      <c r="G96" s="150"/>
      <c r="H96" s="150"/>
    </row>
    <row r="97" spans="1:8" ht="12.75">
      <c r="A97" s="156" t="s">
        <v>12</v>
      </c>
      <c r="B97" s="149"/>
      <c r="C97" s="149"/>
      <c r="D97" s="175">
        <f>D96+D95</f>
        <v>0</v>
      </c>
      <c r="E97" s="175">
        <f>E96+E95</f>
        <v>2</v>
      </c>
      <c r="F97" s="175">
        <f>F95</f>
        <v>-2</v>
      </c>
      <c r="G97" s="150"/>
      <c r="H97" s="150"/>
    </row>
    <row r="98" spans="1:8" ht="12.75">
      <c r="A98" s="153" t="s">
        <v>11</v>
      </c>
      <c r="B98" s="149"/>
      <c r="C98" s="149"/>
      <c r="D98" s="149"/>
      <c r="E98" s="182">
        <f>F94*-B95</f>
        <v>-2</v>
      </c>
      <c r="F98" s="182">
        <f>F94*-C95</f>
        <v>4</v>
      </c>
      <c r="G98" s="150"/>
      <c r="H98" s="150"/>
    </row>
    <row r="99" spans="1:8" ht="12.75">
      <c r="A99" s="153" t="s">
        <v>12</v>
      </c>
      <c r="B99" s="149"/>
      <c r="C99" s="149"/>
      <c r="D99" s="149"/>
      <c r="E99" s="175">
        <f>E98+E97</f>
        <v>0</v>
      </c>
      <c r="F99" s="175">
        <f>F98+F97</f>
        <v>2</v>
      </c>
      <c r="G99" s="183">
        <f>G95</f>
        <v>-5</v>
      </c>
      <c r="H99" s="150"/>
    </row>
    <row r="100" spans="1:8" ht="12.75">
      <c r="A100" s="153" t="s">
        <v>23</v>
      </c>
      <c r="B100" s="149"/>
      <c r="C100" s="149"/>
      <c r="D100" s="149"/>
      <c r="E100" s="149"/>
      <c r="F100" s="182">
        <f>G94*-B95</f>
        <v>-2</v>
      </c>
      <c r="G100" s="173">
        <f>G94*-C95</f>
        <v>4</v>
      </c>
      <c r="H100" s="150"/>
    </row>
    <row r="101" spans="1:8" ht="12.75">
      <c r="A101" s="153" t="s">
        <v>12</v>
      </c>
      <c r="B101" s="149"/>
      <c r="C101" s="149"/>
      <c r="D101" s="149"/>
      <c r="E101" s="149"/>
      <c r="F101" s="183">
        <f>F100+F99</f>
        <v>0</v>
      </c>
      <c r="G101" s="185">
        <f>G100+G99</f>
        <v>-1</v>
      </c>
      <c r="H101" s="175">
        <f>H95</f>
        <v>-2</v>
      </c>
    </row>
    <row r="102" spans="1:8" ht="12.75">
      <c r="A102" s="153" t="s">
        <v>23</v>
      </c>
      <c r="B102" s="149"/>
      <c r="C102" s="149"/>
      <c r="D102" s="149"/>
      <c r="E102" s="149"/>
      <c r="F102" s="150"/>
      <c r="G102" s="182">
        <f>H94*-B95</f>
        <v>1</v>
      </c>
      <c r="H102" s="182">
        <f>H94*-C95</f>
        <v>-2</v>
      </c>
    </row>
    <row r="103" spans="1:8" ht="12.75">
      <c r="A103" s="184" t="s">
        <v>24</v>
      </c>
      <c r="B103" s="159"/>
      <c r="C103" s="159"/>
      <c r="D103" s="159"/>
      <c r="E103" s="159"/>
      <c r="F103" s="202"/>
      <c r="G103" s="175">
        <f>G102+G101</f>
        <v>0</v>
      </c>
      <c r="H103" s="185">
        <f>H102+H101</f>
        <v>-4</v>
      </c>
    </row>
    <row r="106" ht="12.75">
      <c r="A106" s="186" t="s">
        <v>34</v>
      </c>
    </row>
    <row r="107" spans="1:7" ht="12.75">
      <c r="A107" s="169" t="s">
        <v>19</v>
      </c>
      <c r="B107" s="187">
        <f>C95*-1</f>
        <v>2</v>
      </c>
      <c r="C107" s="188">
        <f>D95</f>
        <v>1</v>
      </c>
      <c r="D107" s="188">
        <f>E95</f>
        <v>0</v>
      </c>
      <c r="E107" s="188">
        <f>F95</f>
        <v>-2</v>
      </c>
      <c r="F107" s="188">
        <f>G95</f>
        <v>-5</v>
      </c>
      <c r="G107" s="171">
        <f>H95</f>
        <v>-2</v>
      </c>
    </row>
    <row r="108" spans="1:7" ht="13.5" thickBot="1">
      <c r="A108" s="172" t="s">
        <v>20</v>
      </c>
      <c r="B108" s="149"/>
      <c r="C108" s="189"/>
      <c r="D108" s="154">
        <f>C109*B107</f>
        <v>2</v>
      </c>
      <c r="E108" s="154">
        <f>D109*B107</f>
        <v>4</v>
      </c>
      <c r="F108" s="154">
        <f>E109*B107</f>
        <v>4</v>
      </c>
      <c r="G108" s="154">
        <f>F109*B107</f>
        <v>-2</v>
      </c>
    </row>
    <row r="109" spans="1:7" ht="13.5" thickTop="1">
      <c r="A109" s="174" t="s">
        <v>9</v>
      </c>
      <c r="B109" s="159"/>
      <c r="C109" s="190">
        <f>C108+C107</f>
        <v>1</v>
      </c>
      <c r="D109" s="190">
        <f>D108+D107</f>
        <v>2</v>
      </c>
      <c r="E109" s="190">
        <f>E108+E107</f>
        <v>2</v>
      </c>
      <c r="F109" s="190">
        <f>F108+F107</f>
        <v>-1</v>
      </c>
      <c r="G109" s="203">
        <f>G108+G107</f>
        <v>-4</v>
      </c>
    </row>
    <row r="113" ht="12.75">
      <c r="A113" s="186" t="s">
        <v>35</v>
      </c>
    </row>
    <row r="114" spans="1:6" ht="12.75">
      <c r="A114" s="191" t="s">
        <v>9</v>
      </c>
      <c r="B114" s="162">
        <f>C109</f>
        <v>1</v>
      </c>
      <c r="C114" s="162">
        <f>D109</f>
        <v>2</v>
      </c>
      <c r="D114" s="162">
        <f>E109</f>
        <v>2</v>
      </c>
      <c r="E114" s="162">
        <f>F109</f>
        <v>-1</v>
      </c>
      <c r="F114" s="192"/>
    </row>
    <row r="115" spans="1:6" ht="13.5" thickBot="1">
      <c r="A115" s="193" t="s">
        <v>8</v>
      </c>
      <c r="B115" s="201"/>
      <c r="C115" s="204"/>
      <c r="D115" s="205">
        <v>1</v>
      </c>
      <c r="E115" s="205">
        <f>-B107</f>
        <v>-2</v>
      </c>
      <c r="F115" s="150"/>
    </row>
    <row r="116" spans="1:6" ht="12.75">
      <c r="A116" s="193" t="s">
        <v>25</v>
      </c>
      <c r="B116" s="206">
        <f>$D$115*B114</f>
        <v>1</v>
      </c>
      <c r="C116" s="206">
        <f>$D$115*C114</f>
        <v>2</v>
      </c>
      <c r="D116" s="206">
        <f>$D$115*D114</f>
        <v>2</v>
      </c>
      <c r="E116" s="206">
        <f>$D$115*E114</f>
        <v>-1</v>
      </c>
      <c r="F116" s="150"/>
    </row>
    <row r="117" spans="1:6" ht="13.5" thickBot="1">
      <c r="A117" s="193" t="s">
        <v>11</v>
      </c>
      <c r="B117" s="207"/>
      <c r="C117" s="154">
        <f>$E$115*B114</f>
        <v>-2</v>
      </c>
      <c r="D117" s="154">
        <f>$E$115*C114</f>
        <v>-4</v>
      </c>
      <c r="E117" s="154">
        <f>$E$115*D114</f>
        <v>-4</v>
      </c>
      <c r="F117" s="154">
        <f>$E$115*E114</f>
        <v>2</v>
      </c>
    </row>
    <row r="118" spans="1:6" ht="13.5" thickTop="1">
      <c r="A118" s="193" t="s">
        <v>12</v>
      </c>
      <c r="B118" s="160">
        <f>SUM(B116:B117)</f>
        <v>1</v>
      </c>
      <c r="C118" s="160">
        <f>SUM(C116:C117)</f>
        <v>0</v>
      </c>
      <c r="D118" s="208">
        <f>SUM(D116:D117)</f>
        <v>-2</v>
      </c>
      <c r="E118" s="160">
        <f>SUM(E116:E117)</f>
        <v>-5</v>
      </c>
      <c r="F118" s="160">
        <f>SUM(F116:F117)</f>
        <v>2</v>
      </c>
    </row>
    <row r="119" spans="1:6" ht="12.75">
      <c r="A119" s="193" t="s">
        <v>24</v>
      </c>
      <c r="B119" s="149"/>
      <c r="C119" s="149"/>
      <c r="D119" s="149"/>
      <c r="E119" s="209"/>
      <c r="F119" s="210">
        <f>H103</f>
        <v>-4</v>
      </c>
    </row>
    <row r="120" spans="1:6" ht="12.75">
      <c r="A120" s="198" t="s">
        <v>12</v>
      </c>
      <c r="B120" s="171">
        <f>B119+B118</f>
        <v>1</v>
      </c>
      <c r="C120" s="171">
        <f>C119+C118</f>
        <v>0</v>
      </c>
      <c r="D120" s="171">
        <f>D119+D118</f>
        <v>-2</v>
      </c>
      <c r="E120" s="171">
        <f>E119+E118</f>
        <v>-5</v>
      </c>
      <c r="F120" s="171">
        <f>F119+F118</f>
        <v>-2</v>
      </c>
    </row>
    <row r="121" spans="1:6" ht="12.75">
      <c r="A121" s="200" t="s">
        <v>74</v>
      </c>
      <c r="B121" s="152">
        <f>B120-C107</f>
        <v>0</v>
      </c>
      <c r="C121" s="152">
        <f>C120-D107</f>
        <v>0</v>
      </c>
      <c r="D121" s="152">
        <f>D120-E107</f>
        <v>0</v>
      </c>
      <c r="E121" s="152">
        <f>E120-F107</f>
        <v>0</v>
      </c>
      <c r="F121" s="152">
        <f>F120-G107</f>
        <v>0</v>
      </c>
    </row>
    <row r="124" spans="1:3" ht="12.75">
      <c r="A124" s="19" t="s">
        <v>118</v>
      </c>
      <c r="B124" s="19" t="s">
        <v>71</v>
      </c>
      <c r="C124"/>
    </row>
    <row r="127" ht="12.75">
      <c r="A127" s="186" t="s">
        <v>37</v>
      </c>
    </row>
    <row r="128" spans="1:6" ht="12.75">
      <c r="A128" s="152" t="s">
        <v>44</v>
      </c>
      <c r="B128" s="177"/>
      <c r="C128" s="177"/>
      <c r="D128" s="178" t="s">
        <v>45</v>
      </c>
      <c r="E128" s="178" t="s">
        <v>46</v>
      </c>
      <c r="F128" s="178" t="s">
        <v>47</v>
      </c>
    </row>
    <row r="129" spans="1:6" ht="13.5" thickBot="1">
      <c r="A129" s="153" t="s">
        <v>9</v>
      </c>
      <c r="B129" s="179" t="s">
        <v>0</v>
      </c>
      <c r="C129" s="179" t="s">
        <v>1</v>
      </c>
      <c r="D129" s="201"/>
      <c r="E129" s="605">
        <v>1</v>
      </c>
      <c r="F129" s="605">
        <v>-1</v>
      </c>
    </row>
    <row r="130" spans="1:6" ht="12.75">
      <c r="A130" s="153" t="s">
        <v>19</v>
      </c>
      <c r="B130" s="270">
        <v>3</v>
      </c>
      <c r="C130" s="271">
        <v>1</v>
      </c>
      <c r="D130" s="272">
        <v>3</v>
      </c>
      <c r="E130" s="272">
        <v>-2</v>
      </c>
      <c r="F130" s="272">
        <v>-5</v>
      </c>
    </row>
    <row r="131" spans="1:6" ht="12.75">
      <c r="A131" s="153" t="s">
        <v>10</v>
      </c>
      <c r="B131" s="211"/>
      <c r="C131" s="211"/>
      <c r="D131" s="212">
        <f>-B130*E129</f>
        <v>-3</v>
      </c>
      <c r="E131" s="212">
        <f>-E129*C130</f>
        <v>-1</v>
      </c>
      <c r="F131" s="213"/>
    </row>
    <row r="132" spans="1:6" ht="12.75">
      <c r="A132" s="156" t="s">
        <v>12</v>
      </c>
      <c r="B132" s="211"/>
      <c r="C132" s="211"/>
      <c r="D132" s="214">
        <f>D131+D130</f>
        <v>0</v>
      </c>
      <c r="E132" s="214">
        <f>E131+E130</f>
        <v>-3</v>
      </c>
      <c r="F132" s="215">
        <f>F130</f>
        <v>-5</v>
      </c>
    </row>
    <row r="133" spans="1:6" ht="12.75">
      <c r="A133" s="153" t="s">
        <v>11</v>
      </c>
      <c r="B133" s="211"/>
      <c r="C133" s="211"/>
      <c r="D133" s="211"/>
      <c r="E133" s="212">
        <f>-F129*B130</f>
        <v>3</v>
      </c>
      <c r="F133" s="212">
        <f>-F129*C130</f>
        <v>1</v>
      </c>
    </row>
    <row r="134" spans="1:6" ht="12.75">
      <c r="A134" s="184" t="s">
        <v>48</v>
      </c>
      <c r="B134" s="216"/>
      <c r="C134" s="216"/>
      <c r="D134" s="216"/>
      <c r="E134" s="214">
        <f>E133+E132</f>
        <v>0</v>
      </c>
      <c r="F134" s="214">
        <f>F133+F132</f>
        <v>-4</v>
      </c>
    </row>
    <row r="135" spans="1:7" ht="12.75">
      <c r="A135" s="217"/>
      <c r="B135" s="149"/>
      <c r="C135" s="149"/>
      <c r="D135" s="181"/>
      <c r="E135" s="218"/>
      <c r="F135" s="218"/>
      <c r="G135" s="168"/>
    </row>
    <row r="136" spans="1:7" ht="12.75">
      <c r="A136" s="217"/>
      <c r="B136" s="149"/>
      <c r="C136" s="149"/>
      <c r="D136" s="181"/>
      <c r="E136" s="218"/>
      <c r="F136" s="219"/>
      <c r="G136" s="168"/>
    </row>
    <row r="137" spans="1:7" ht="12.75">
      <c r="A137" s="186" t="s">
        <v>49</v>
      </c>
      <c r="E137" s="218"/>
      <c r="F137" s="218"/>
      <c r="G137" s="168"/>
    </row>
    <row r="138" spans="1:7" ht="12.75">
      <c r="A138" s="191" t="s">
        <v>9</v>
      </c>
      <c r="B138" s="220">
        <f>E129</f>
        <v>1</v>
      </c>
      <c r="C138" s="220">
        <f>F129</f>
        <v>-1</v>
      </c>
      <c r="D138" s="221"/>
      <c r="E138" s="218"/>
      <c r="F138" s="218"/>
      <c r="G138" s="168"/>
    </row>
    <row r="139" spans="1:7" ht="13.5" thickBot="1">
      <c r="A139" s="193" t="s">
        <v>8</v>
      </c>
      <c r="B139" s="222">
        <f>B130</f>
        <v>3</v>
      </c>
      <c r="C139" s="222">
        <f>C130</f>
        <v>1</v>
      </c>
      <c r="D139" s="223"/>
      <c r="E139" s="218"/>
      <c r="F139" s="218"/>
      <c r="G139" s="168"/>
    </row>
    <row r="140" spans="1:7" ht="12.75">
      <c r="A140" s="193" t="s">
        <v>25</v>
      </c>
      <c r="B140" s="224">
        <f>$B$139*B138</f>
        <v>3</v>
      </c>
      <c r="C140" s="224">
        <f>B139*C138</f>
        <v>-3</v>
      </c>
      <c r="D140" s="225"/>
      <c r="E140" s="218"/>
      <c r="F140" s="218"/>
      <c r="G140" s="168"/>
    </row>
    <row r="141" spans="1:4" ht="13.5" thickBot="1">
      <c r="A141" s="193" t="s">
        <v>11</v>
      </c>
      <c r="B141" s="226"/>
      <c r="C141" s="227">
        <f>C139*B138</f>
        <v>1</v>
      </c>
      <c r="D141" s="227">
        <f>C139*C138</f>
        <v>-1</v>
      </c>
    </row>
    <row r="142" spans="1:4" ht="13.5" thickTop="1">
      <c r="A142" s="193" t="s">
        <v>12</v>
      </c>
      <c r="B142" s="228">
        <f>SUM(B140:B141)</f>
        <v>3</v>
      </c>
      <c r="C142" s="228">
        <f>SUM(C140:C141)</f>
        <v>-2</v>
      </c>
      <c r="D142" s="229">
        <f>SUM(D140:D141)</f>
        <v>-1</v>
      </c>
    </row>
    <row r="143" spans="1:6" ht="12.75">
      <c r="A143" s="193" t="s">
        <v>24</v>
      </c>
      <c r="B143" s="230"/>
      <c r="C143" s="223"/>
      <c r="D143" s="231">
        <f>F134</f>
        <v>-4</v>
      </c>
      <c r="F143" s="232"/>
    </row>
    <row r="144" spans="1:4" ht="12.75">
      <c r="A144" s="198" t="s">
        <v>12</v>
      </c>
      <c r="B144" s="233">
        <f>B143+B142</f>
        <v>3</v>
      </c>
      <c r="C144" s="233">
        <f>C143+C142</f>
        <v>-2</v>
      </c>
      <c r="D144" s="234">
        <f>D143+D142</f>
        <v>-5</v>
      </c>
    </row>
    <row r="145" ht="12.75">
      <c r="B145" s="149"/>
    </row>
    <row r="147" spans="1:4" ht="12.75">
      <c r="A147" s="19" t="s">
        <v>123</v>
      </c>
      <c r="B147" s="19" t="s">
        <v>51</v>
      </c>
      <c r="C147"/>
      <c r="D147"/>
    </row>
    <row r="149" ht="12.75">
      <c r="E149" s="181"/>
    </row>
    <row r="150" ht="12.75">
      <c r="A150" s="186" t="s">
        <v>50</v>
      </c>
    </row>
    <row r="151" spans="1:7" ht="12.75">
      <c r="A151" s="169" t="s">
        <v>19</v>
      </c>
      <c r="B151" s="607">
        <f>-C130/B130</f>
        <v>-0.3333333333333333</v>
      </c>
      <c r="C151" s="606">
        <f>D130/$B$130</f>
        <v>1</v>
      </c>
      <c r="D151" s="606">
        <f>E130/$B$130</f>
        <v>-0.6666666666666666</v>
      </c>
      <c r="E151" s="606">
        <f>F130/$B$130</f>
        <v>-1.6666666666666667</v>
      </c>
      <c r="F151" s="218"/>
      <c r="G151" s="235"/>
    </row>
    <row r="152" spans="1:6" ht="12.75">
      <c r="A152" s="172" t="s">
        <v>20</v>
      </c>
      <c r="B152" s="236"/>
      <c r="C152" s="236"/>
      <c r="D152" s="237">
        <f>C153*B151</f>
        <v>-0.3333333333333333</v>
      </c>
      <c r="E152" s="237">
        <f>D153*B151</f>
        <v>0.3333333333333333</v>
      </c>
      <c r="F152" s="218"/>
    </row>
    <row r="153" spans="1:6" ht="12.75">
      <c r="A153" s="174" t="s">
        <v>9</v>
      </c>
      <c r="B153" s="238"/>
      <c r="C153" s="239">
        <f>C152+C151</f>
        <v>1</v>
      </c>
      <c r="D153" s="239">
        <f>D152+D151</f>
        <v>-1</v>
      </c>
      <c r="E153" s="240">
        <f>SUM(E151:E152)</f>
        <v>-1.3333333333333335</v>
      </c>
      <c r="F153" s="218"/>
    </row>
    <row r="154" spans="4:6" ht="12.75">
      <c r="D154" s="235"/>
      <c r="E154" s="241"/>
      <c r="F154" s="181"/>
    </row>
    <row r="155" spans="3:6" ht="12.75">
      <c r="C155" s="242"/>
      <c r="D155" s="235"/>
      <c r="E155" s="181"/>
      <c r="F155" s="181"/>
    </row>
    <row r="156" spans="1:6" ht="12.75">
      <c r="A156" s="186" t="s">
        <v>43</v>
      </c>
      <c r="E156" s="181"/>
      <c r="F156" s="181"/>
    </row>
    <row r="157" spans="1:4" ht="12.75">
      <c r="A157" s="191" t="s">
        <v>9</v>
      </c>
      <c r="B157" s="239">
        <f>C153</f>
        <v>1</v>
      </c>
      <c r="C157" s="239">
        <f>D153</f>
        <v>-1</v>
      </c>
      <c r="D157" s="152"/>
    </row>
    <row r="158" spans="1:4" ht="13.5" thickBot="1">
      <c r="A158" s="193" t="s">
        <v>8</v>
      </c>
      <c r="B158" s="164">
        <v>1</v>
      </c>
      <c r="C158" s="243">
        <f>-B151</f>
        <v>0.3333333333333333</v>
      </c>
      <c r="D158" s="152"/>
    </row>
    <row r="159" spans="1:4" ht="13.5" thickTop="1">
      <c r="A159" s="193" t="s">
        <v>25</v>
      </c>
      <c r="B159" s="206">
        <f>$B$158*B157</f>
        <v>1</v>
      </c>
      <c r="C159" s="206">
        <f>$B$158*C157</f>
        <v>-1</v>
      </c>
      <c r="D159" s="152"/>
    </row>
    <row r="160" spans="1:4" ht="13.5" thickBot="1">
      <c r="A160" s="193" t="s">
        <v>11</v>
      </c>
      <c r="B160" s="207"/>
      <c r="C160" s="244">
        <f>$C$158*B157</f>
        <v>0.3333333333333333</v>
      </c>
      <c r="D160" s="244">
        <f>$C$158*C157</f>
        <v>-0.3333333333333333</v>
      </c>
    </row>
    <row r="161" spans="1:4" ht="13.5" thickTop="1">
      <c r="A161" s="193" t="s">
        <v>12</v>
      </c>
      <c r="B161" s="160">
        <f>B160+B159</f>
        <v>1</v>
      </c>
      <c r="C161" s="245">
        <f>C160+C159</f>
        <v>-0.6666666666666667</v>
      </c>
      <c r="D161" s="245">
        <f>D160+D159</f>
        <v>-0.3333333333333333</v>
      </c>
    </row>
    <row r="162" spans="1:4" ht="13.5" thickBot="1">
      <c r="A162" s="193" t="s">
        <v>24</v>
      </c>
      <c r="B162" s="201"/>
      <c r="C162" s="201"/>
      <c r="D162" s="246">
        <f>E153</f>
        <v>-1.3333333333333335</v>
      </c>
    </row>
    <row r="163" spans="1:4" ht="12.75">
      <c r="A163" s="198" t="s">
        <v>12</v>
      </c>
      <c r="B163" s="199">
        <f>B162+B161</f>
        <v>1</v>
      </c>
      <c r="C163" s="247">
        <f>C162+C161</f>
        <v>-0.6666666666666667</v>
      </c>
      <c r="D163" s="199">
        <f>D162+D161</f>
        <v>-1.6666666666666667</v>
      </c>
    </row>
    <row r="164" spans="1:4" ht="13.5" thickBot="1">
      <c r="A164" s="248" t="s">
        <v>38</v>
      </c>
      <c r="B164" s="207"/>
      <c r="C164" s="207"/>
      <c r="D164" s="164">
        <f>-(1/B151)</f>
        <v>3</v>
      </c>
    </row>
    <row r="165" spans="1:4" ht="13.5" thickTop="1">
      <c r="A165" s="248" t="s">
        <v>52</v>
      </c>
      <c r="B165" s="199">
        <f>$D$164*B163</f>
        <v>3</v>
      </c>
      <c r="C165" s="199">
        <f>$D$164*C163</f>
        <v>-2</v>
      </c>
      <c r="D165" s="199">
        <f>$D$164*D163</f>
        <v>-5</v>
      </c>
    </row>
    <row r="177" spans="1:2" ht="12.75">
      <c r="A177" s="142" t="s">
        <v>73</v>
      </c>
      <c r="B177" s="142" t="s">
        <v>54</v>
      </c>
    </row>
    <row r="179" spans="1:9" ht="12.75">
      <c r="A179" s="249" t="s">
        <v>55</v>
      </c>
      <c r="B179" s="267">
        <v>1</v>
      </c>
      <c r="C179" s="267">
        <v>-1</v>
      </c>
      <c r="D179" s="267">
        <v>2</v>
      </c>
      <c r="E179" s="267">
        <v>-5</v>
      </c>
      <c r="F179" s="267">
        <v>-2</v>
      </c>
      <c r="G179" s="273" t="s">
        <v>57</v>
      </c>
      <c r="H179" s="139">
        <v>2</v>
      </c>
      <c r="I179" s="139">
        <v>-1</v>
      </c>
    </row>
    <row r="181" spans="1:9" ht="12.75">
      <c r="A181" s="249" t="s">
        <v>75</v>
      </c>
      <c r="B181" s="233">
        <f>B179/$H$179</f>
        <v>0.5</v>
      </c>
      <c r="C181" s="233">
        <f aca="true" t="shared" si="0" ref="C181:I181">C179/$H$179</f>
        <v>-0.5</v>
      </c>
      <c r="D181" s="233">
        <f t="shared" si="0"/>
        <v>1</v>
      </c>
      <c r="E181" s="233">
        <f t="shared" si="0"/>
        <v>-2.5</v>
      </c>
      <c r="F181" s="233">
        <f t="shared" si="0"/>
        <v>-1</v>
      </c>
      <c r="G181" s="250" t="s">
        <v>57</v>
      </c>
      <c r="H181" s="251">
        <f t="shared" si="0"/>
        <v>1</v>
      </c>
      <c r="I181" s="251">
        <f t="shared" si="0"/>
        <v>-0.5</v>
      </c>
    </row>
    <row r="182" spans="1:9" ht="12.75">
      <c r="A182" s="252"/>
      <c r="B182" s="218"/>
      <c r="C182" s="218"/>
      <c r="D182" s="218"/>
      <c r="E182" s="218"/>
      <c r="F182" s="181"/>
      <c r="G182" s="253"/>
      <c r="H182" s="218"/>
      <c r="I182" s="218"/>
    </row>
    <row r="183" spans="1:9" ht="12.75">
      <c r="A183" s="252"/>
      <c r="B183" s="218"/>
      <c r="C183" s="218"/>
      <c r="D183" s="218"/>
      <c r="E183" s="218"/>
      <c r="F183" s="181"/>
      <c r="G183" s="253"/>
      <c r="H183" s="218"/>
      <c r="I183" s="218"/>
    </row>
    <row r="184" ht="12.75">
      <c r="A184" s="186" t="s">
        <v>63</v>
      </c>
    </row>
    <row r="185" spans="1:7" ht="12.75">
      <c r="A185" s="169" t="s">
        <v>19</v>
      </c>
      <c r="B185" s="254">
        <f>-I181</f>
        <v>0.5</v>
      </c>
      <c r="C185" s="233">
        <f>B181</f>
        <v>0.5</v>
      </c>
      <c r="D185" s="233">
        <f>C181</f>
        <v>-0.5</v>
      </c>
      <c r="E185" s="233">
        <f>D181</f>
        <v>1</v>
      </c>
      <c r="F185" s="233">
        <f>E181</f>
        <v>-2.5</v>
      </c>
      <c r="G185" s="233">
        <f>F181</f>
        <v>-1</v>
      </c>
    </row>
    <row r="186" spans="1:7" ht="12.75">
      <c r="A186" s="172" t="s">
        <v>20</v>
      </c>
      <c r="B186" s="255"/>
      <c r="C186" s="213"/>
      <c r="D186" s="212">
        <f>C187*$B$185</f>
        <v>0.25</v>
      </c>
      <c r="E186" s="212">
        <f>D187*$B$185</f>
        <v>-0.125</v>
      </c>
      <c r="F186" s="212">
        <f>E187*$B$185</f>
        <v>0.4375</v>
      </c>
      <c r="G186" s="212">
        <f>F187*$B$185</f>
        <v>-1.03125</v>
      </c>
    </row>
    <row r="187" spans="1:7" ht="12.75">
      <c r="A187" s="174" t="s">
        <v>9</v>
      </c>
      <c r="B187" s="256"/>
      <c r="C187" s="220">
        <f>C186+C185</f>
        <v>0.5</v>
      </c>
      <c r="D187" s="220">
        <f>D186+D185</f>
        <v>-0.25</v>
      </c>
      <c r="E187" s="220">
        <f>E186+E185</f>
        <v>0.875</v>
      </c>
      <c r="F187" s="220">
        <f>F186+F185</f>
        <v>-2.0625</v>
      </c>
      <c r="G187" s="214">
        <f>SUM(G185:G186)*H179</f>
        <v>-4.0625</v>
      </c>
    </row>
    <row r="189" ht="12.75">
      <c r="A189" s="257" t="s">
        <v>58</v>
      </c>
    </row>
    <row r="193" ht="12.75">
      <c r="A193" s="186" t="s">
        <v>64</v>
      </c>
    </row>
    <row r="194" spans="1:6" ht="12.75">
      <c r="A194" s="191" t="s">
        <v>9</v>
      </c>
      <c r="B194" s="220">
        <f>C187</f>
        <v>0.5</v>
      </c>
      <c r="C194" s="220">
        <f>D187</f>
        <v>-0.25</v>
      </c>
      <c r="D194" s="220">
        <f>E187</f>
        <v>0.875</v>
      </c>
      <c r="E194" s="220">
        <f>F187</f>
        <v>-2.0625</v>
      </c>
      <c r="F194" s="213"/>
    </row>
    <row r="195" spans="1:6" ht="12.75">
      <c r="A195" s="193" t="s">
        <v>8</v>
      </c>
      <c r="B195" s="213"/>
      <c r="C195" s="213"/>
      <c r="D195" s="251">
        <f>H181</f>
        <v>1</v>
      </c>
      <c r="E195" s="251">
        <f>I181</f>
        <v>-0.5</v>
      </c>
      <c r="F195" s="213"/>
    </row>
    <row r="196" spans="1:6" ht="12.75">
      <c r="A196" s="193" t="s">
        <v>25</v>
      </c>
      <c r="B196" s="212">
        <f>B194*$D$195</f>
        <v>0.5</v>
      </c>
      <c r="C196" s="212">
        <f>C194*$D$195</f>
        <v>-0.25</v>
      </c>
      <c r="D196" s="212">
        <f>D194*$D$195</f>
        <v>0.875</v>
      </c>
      <c r="E196" s="212">
        <f>E194*$D$195</f>
        <v>-2.0625</v>
      </c>
      <c r="F196" s="213"/>
    </row>
    <row r="197" spans="1:6" ht="12.75">
      <c r="A197" s="193" t="s">
        <v>11</v>
      </c>
      <c r="B197" s="213"/>
      <c r="C197" s="212">
        <f>B194*$E$195</f>
        <v>-0.25</v>
      </c>
      <c r="D197" s="212">
        <f>C194*$E$195</f>
        <v>0.125</v>
      </c>
      <c r="E197" s="212">
        <f>D194*$E$195</f>
        <v>-0.4375</v>
      </c>
      <c r="F197" s="212">
        <f>E194*$E$195</f>
        <v>1.03125</v>
      </c>
    </row>
    <row r="198" spans="1:6" ht="12.75">
      <c r="A198" s="193" t="s">
        <v>12</v>
      </c>
      <c r="B198" s="233">
        <f>B197+B196</f>
        <v>0.5</v>
      </c>
      <c r="C198" s="233">
        <f>C197+C196</f>
        <v>-0.5</v>
      </c>
      <c r="D198" s="233">
        <f>D197+D196</f>
        <v>1</v>
      </c>
      <c r="E198" s="233">
        <f>E197+E196</f>
        <v>-2.5</v>
      </c>
      <c r="F198" s="233">
        <f>F197+F196</f>
        <v>1.03125</v>
      </c>
    </row>
    <row r="199" spans="1:6" ht="12.75">
      <c r="A199" s="248" t="s">
        <v>38</v>
      </c>
      <c r="B199" s="213">
        <f>B198*$H$179</f>
        <v>1</v>
      </c>
      <c r="C199" s="213">
        <f>C198*$H$179</f>
        <v>-1</v>
      </c>
      <c r="D199" s="213">
        <f>D198*$H$179</f>
        <v>2</v>
      </c>
      <c r="E199" s="213">
        <f>E198*$H$179</f>
        <v>-5</v>
      </c>
      <c r="F199" s="214">
        <f>F198*H179+G187</f>
        <v>-2</v>
      </c>
    </row>
    <row r="200" spans="1:6" ht="12.75">
      <c r="A200" s="248" t="s">
        <v>76</v>
      </c>
      <c r="B200" s="233">
        <f>B199-B179</f>
        <v>0</v>
      </c>
      <c r="C200" s="233">
        <f>C199-C179</f>
        <v>0</v>
      </c>
      <c r="D200" s="233">
        <f>D199-D179</f>
        <v>0</v>
      </c>
      <c r="E200" s="233">
        <f>E199-E179</f>
        <v>0</v>
      </c>
      <c r="F200" s="233">
        <f>F199-F179</f>
        <v>0</v>
      </c>
    </row>
    <row r="204" spans="1:2" ht="12.75">
      <c r="A204" s="142" t="s">
        <v>59</v>
      </c>
      <c r="B204" s="142" t="s">
        <v>60</v>
      </c>
    </row>
    <row r="206" ht="12.75">
      <c r="A206" s="249" t="s">
        <v>55</v>
      </c>
    </row>
    <row r="208" ht="12.75">
      <c r="A208" s="186" t="s">
        <v>65</v>
      </c>
    </row>
    <row r="209" spans="1:8" ht="13.5" thickBot="1">
      <c r="A209" s="258" t="s">
        <v>9</v>
      </c>
      <c r="B209" s="259" t="s">
        <v>0</v>
      </c>
      <c r="C209" s="179" t="s">
        <v>1</v>
      </c>
      <c r="D209" s="201"/>
      <c r="E209" s="608">
        <f>B194</f>
        <v>0.5</v>
      </c>
      <c r="F209" s="608">
        <f>C194</f>
        <v>-0.25</v>
      </c>
      <c r="G209" s="608">
        <f>D194</f>
        <v>0.875</v>
      </c>
      <c r="H209" s="608">
        <f>E194</f>
        <v>-2.0625</v>
      </c>
    </row>
    <row r="210" spans="1:8" ht="12.75">
      <c r="A210" s="153" t="s">
        <v>19</v>
      </c>
      <c r="B210" s="600">
        <f>H179</f>
        <v>2</v>
      </c>
      <c r="C210" s="600">
        <f>I179</f>
        <v>-1</v>
      </c>
      <c r="D210" s="601">
        <f>B179</f>
        <v>1</v>
      </c>
      <c r="E210" s="601">
        <f>C179</f>
        <v>-1</v>
      </c>
      <c r="F210" s="601">
        <f>D179</f>
        <v>2</v>
      </c>
      <c r="G210" s="601">
        <f>E179</f>
        <v>-5</v>
      </c>
      <c r="H210" s="601">
        <f>F179</f>
        <v>-2</v>
      </c>
    </row>
    <row r="211" spans="1:8" ht="13.5" thickBot="1">
      <c r="A211" s="153" t="s">
        <v>10</v>
      </c>
      <c r="B211" s="211"/>
      <c r="C211" s="211"/>
      <c r="D211" s="227">
        <f>-E209*B210</f>
        <v>-1</v>
      </c>
      <c r="E211" s="227">
        <f>-E209*C210</f>
        <v>0.5</v>
      </c>
      <c r="F211" s="260"/>
      <c r="G211" s="211"/>
      <c r="H211" s="223"/>
    </row>
    <row r="212" spans="1:8" ht="13.5" thickTop="1">
      <c r="A212" s="156" t="s">
        <v>12</v>
      </c>
      <c r="B212" s="211"/>
      <c r="C212" s="211"/>
      <c r="D212" s="261">
        <f>D211+D210</f>
        <v>0</v>
      </c>
      <c r="E212" s="228">
        <f>E211+E210</f>
        <v>-0.5</v>
      </c>
      <c r="F212" s="214">
        <f>F210</f>
        <v>2</v>
      </c>
      <c r="G212" s="211"/>
      <c r="H212" s="223"/>
    </row>
    <row r="213" spans="1:8" ht="13.5" thickBot="1">
      <c r="A213" s="153" t="s">
        <v>11</v>
      </c>
      <c r="B213" s="211"/>
      <c r="C213" s="211"/>
      <c r="D213" s="211"/>
      <c r="E213" s="227">
        <f>-F209*B210</f>
        <v>0.5</v>
      </c>
      <c r="F213" s="227">
        <f>-F209*C210</f>
        <v>-0.25</v>
      </c>
      <c r="G213" s="211"/>
      <c r="H213" s="223"/>
    </row>
    <row r="214" spans="1:8" ht="13.5" thickTop="1">
      <c r="A214" s="153" t="s">
        <v>12</v>
      </c>
      <c r="B214" s="211"/>
      <c r="C214" s="211"/>
      <c r="D214" s="211"/>
      <c r="E214" s="261">
        <f>E213+E212</f>
        <v>0</v>
      </c>
      <c r="F214" s="261">
        <f>F213+F212</f>
        <v>1.75</v>
      </c>
      <c r="G214" s="214">
        <f>G210</f>
        <v>-5</v>
      </c>
      <c r="H214" s="223"/>
    </row>
    <row r="215" spans="1:8" ht="12.75">
      <c r="A215" s="153" t="s">
        <v>23</v>
      </c>
      <c r="B215" s="211"/>
      <c r="C215" s="211"/>
      <c r="D215" s="262"/>
      <c r="E215" s="262"/>
      <c r="F215" s="263">
        <f>-G209*B210</f>
        <v>-1.75</v>
      </c>
      <c r="G215" s="263">
        <f>-G209*C210</f>
        <v>0.875</v>
      </c>
      <c r="H215" s="223"/>
    </row>
    <row r="216" spans="1:8" ht="12.75">
      <c r="A216" s="153" t="s">
        <v>61</v>
      </c>
      <c r="B216" s="211"/>
      <c r="C216" s="211"/>
      <c r="D216" s="211"/>
      <c r="E216" s="211"/>
      <c r="F216" s="214">
        <f>F215+F214</f>
        <v>0</v>
      </c>
      <c r="G216" s="214">
        <f>G215+G214</f>
        <v>-4.125</v>
      </c>
      <c r="H216" s="214">
        <f>H210</f>
        <v>-2</v>
      </c>
    </row>
    <row r="217" spans="1:8" ht="12.75">
      <c r="A217" s="153" t="s">
        <v>62</v>
      </c>
      <c r="B217" s="211"/>
      <c r="C217" s="211"/>
      <c r="D217" s="211"/>
      <c r="E217" s="211"/>
      <c r="F217" s="211"/>
      <c r="G217" s="224">
        <f>-H209*B210</f>
        <v>4.125</v>
      </c>
      <c r="H217" s="224">
        <f>-H209*C210</f>
        <v>-2.0625</v>
      </c>
    </row>
    <row r="218" spans="1:8" ht="12.75">
      <c r="A218" s="184" t="s">
        <v>24</v>
      </c>
      <c r="B218" s="216"/>
      <c r="C218" s="216"/>
      <c r="D218" s="216"/>
      <c r="E218" s="216"/>
      <c r="F218" s="216"/>
      <c r="G218" s="214">
        <f>G217+G216</f>
        <v>0</v>
      </c>
      <c r="H218" s="214">
        <f>H217+H216</f>
        <v>-4.0625</v>
      </c>
    </row>
    <row r="220" ht="12.75">
      <c r="A220" s="274" t="s">
        <v>77</v>
      </c>
    </row>
  </sheetData>
  <sheetProtection password="89E6" sheet="1" objects="1" scenarios="1"/>
  <printOptions/>
  <pageMargins left="0.75" right="0.75" top="1" bottom="1" header="0" footer="0"/>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Instituto Tecnologico de Costa Rica</dc:creator>
  <cp:keywords/>
  <dc:description/>
  <cp:lastModifiedBy>Instituto Tecnologico de Costa Rica</cp:lastModifiedBy>
  <dcterms:created xsi:type="dcterms:W3CDTF">2006-03-23T14:55:27Z</dcterms:created>
  <dcterms:modified xsi:type="dcterms:W3CDTF">2007-04-12T17:17:20Z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