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4.xml" ContentType="application/vnd.openxmlformats-officedocument.drawing+xml"/>
  <Override PartName="/xl/ctrlProps/ctrlProp3.xml" ContentType="application/vnd.ms-excel.controlproperties+xml"/>
  <Override PartName="/xl/ctrlProps/ctrlProp4.xml" ContentType="application/vnd.ms-excel.controlproperties+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5.xml" ContentType="application/vnd.openxmlformats-officedocument.drawing+xml"/>
  <Override PartName="/xl/ctrlProps/ctrlProp5.xml" ContentType="application/vnd.ms-excel.controlproperties+xml"/>
  <Override PartName="/xl/ctrlProps/ctrlProp6.xml" ContentType="application/vnd.ms-excel.controlproperties+xml"/>
  <Override PartName="/xl/comments1.xml" ContentType="application/vnd.openxmlformats-officedocument.spreadsheetml.comments+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6.xml" ContentType="application/vnd.openxmlformats-officedocument.drawing+xml"/>
  <Override PartName="/xl/ctrlProps/ctrlProp7.xml" ContentType="application/vnd.ms-excel.controlproperties+xml"/>
  <Override PartName="/xl/ctrlProps/ctrlProp8.xml" ContentType="application/vnd.ms-excel.controlproperties+xml"/>
  <Override PartName="/xl/comments2.xml" ContentType="application/vnd.openxmlformats-officedocument.spreadsheetml.comments+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7.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codeName="{00000000-0000-0000-0000-000000000000}"/>
  <workbookPr codeName="ThisWorkbook" defaultThemeVersion="166925"/>
  <mc:AlternateContent xmlns:mc="http://schemas.openxmlformats.org/markup-compatibility/2006">
    <mc:Choice Requires="x15">
      <x15ac:absPath xmlns:x15ac="http://schemas.microsoft.com/office/spreadsheetml/2010/11/ac" url="G:\Teletrabajo_2024\RepositorioTEC_2024\Recibidos_subir_Repositorio\Faltan_subir\Nueva carpeta\"/>
    </mc:Choice>
  </mc:AlternateContent>
  <xr:revisionPtr revIDLastSave="0" documentId="8_{CB307345-5487-48DD-9C6F-1DA38922A7D3}" xr6:coauthVersionLast="47" xr6:coauthVersionMax="47" xr10:uidLastSave="{00000000-0000-0000-0000-000000000000}"/>
  <bookViews>
    <workbookView xWindow="4200" yWindow="4200" windowWidth="21600" windowHeight="11385" xr2:uid="{00000000-000D-0000-FFFF-FFFF00000000}"/>
  </bookViews>
  <sheets>
    <sheet name="Portada" sheetId="11" r:id="rId1"/>
    <sheet name="Introducción" sheetId="6" r:id="rId2"/>
    <sheet name="Ecuaciones IDF" sheetId="5" r:id="rId3"/>
    <sheet name="Hietograma Bloque Alterno" sheetId="1" r:id="rId4"/>
    <sheet name="Hietograma Sifalda" sheetId="7" r:id="rId5"/>
    <sheet name="Hietograma Triangular" sheetId="8" r:id="rId6"/>
    <sheet name="Hietograma  de Watt" sheetId="9" r:id="rId7"/>
    <sheet name="Información" sheetId="4" r:id="rId8"/>
    <sheet name="Bibliografía" sheetId="10" r:id="rId9"/>
  </sheets>
  <definedNames>
    <definedName name="_xlnm._FilterDatabase" localSheetId="2" hidden="1">'Ecuaciones IDF'!$A$1:$L$43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4" i="9" l="1"/>
  <c r="L13" i="9"/>
  <c r="K13" i="9"/>
  <c r="J13" i="9"/>
  <c r="L12" i="9"/>
  <c r="K12" i="9"/>
  <c r="J12" i="9"/>
  <c r="L11" i="9"/>
  <c r="K11" i="9"/>
  <c r="J11" i="9"/>
  <c r="L10" i="9"/>
  <c r="K10" i="9"/>
  <c r="J10" i="9"/>
  <c r="L9" i="9"/>
  <c r="K9" i="9"/>
  <c r="J9" i="9"/>
  <c r="L8" i="9"/>
  <c r="K8" i="9"/>
  <c r="J8" i="9"/>
  <c r="C8" i="9"/>
  <c r="D12" i="9" s="1"/>
  <c r="L7" i="9"/>
  <c r="K7" i="9"/>
  <c r="J7" i="9"/>
  <c r="C7" i="9"/>
  <c r="D13" i="9" s="1"/>
  <c r="L6" i="9"/>
  <c r="K6" i="9"/>
  <c r="J6" i="9"/>
  <c r="L5" i="9"/>
  <c r="K5" i="9"/>
  <c r="J5" i="9"/>
  <c r="D14" i="8"/>
  <c r="L13" i="8"/>
  <c r="K13" i="8"/>
  <c r="J13" i="8"/>
  <c r="L12" i="8"/>
  <c r="K12" i="8"/>
  <c r="J12" i="8"/>
  <c r="L11" i="8"/>
  <c r="K11" i="8"/>
  <c r="J11" i="8"/>
  <c r="L10" i="8"/>
  <c r="K10" i="8"/>
  <c r="J10" i="8"/>
  <c r="L9" i="8"/>
  <c r="K9" i="8"/>
  <c r="J9" i="8"/>
  <c r="L8" i="8"/>
  <c r="K8" i="8"/>
  <c r="J8" i="8"/>
  <c r="C8" i="8"/>
  <c r="D12" i="8" s="1"/>
  <c r="L7" i="8"/>
  <c r="K7" i="8"/>
  <c r="J7" i="8"/>
  <c r="C7" i="8"/>
  <c r="D13" i="8" s="1"/>
  <c r="L6" i="8"/>
  <c r="K6" i="8"/>
  <c r="J6" i="8"/>
  <c r="L5" i="8"/>
  <c r="K5" i="8"/>
  <c r="J5" i="8"/>
  <c r="L13" i="7"/>
  <c r="K13" i="7"/>
  <c r="J13" i="7"/>
  <c r="L12" i="7"/>
  <c r="K12" i="7"/>
  <c r="J12" i="7"/>
  <c r="L11" i="7"/>
  <c r="K11" i="7"/>
  <c r="J11" i="7"/>
  <c r="L10" i="7"/>
  <c r="K10" i="7"/>
  <c r="J10" i="7"/>
  <c r="L9" i="7"/>
  <c r="K9" i="7"/>
  <c r="J9" i="7"/>
  <c r="L8" i="7"/>
  <c r="K8" i="7"/>
  <c r="J8" i="7"/>
  <c r="L7" i="7"/>
  <c r="K7" i="7"/>
  <c r="J7" i="7"/>
  <c r="L6" i="7"/>
  <c r="K6" i="7"/>
  <c r="J6" i="7"/>
  <c r="L5" i="7"/>
  <c r="K5" i="7"/>
  <c r="J5" i="7"/>
  <c r="D14" i="7"/>
  <c r="C8" i="7"/>
  <c r="C7" i="7"/>
  <c r="D16" i="7" s="1"/>
  <c r="E21" i="1"/>
  <c r="D16" i="1"/>
  <c r="D15" i="1"/>
  <c r="D14" i="1"/>
  <c r="C8" i="1"/>
  <c r="E23" i="9" l="1"/>
  <c r="E23" i="8"/>
  <c r="D15" i="9"/>
  <c r="D16" i="9"/>
  <c r="D11" i="9"/>
  <c r="E21" i="9" s="1"/>
  <c r="E22" i="9" s="1"/>
  <c r="D15" i="8"/>
  <c r="D16" i="8"/>
  <c r="D11" i="8"/>
  <c r="D12" i="7"/>
  <c r="E23" i="7"/>
  <c r="D11" i="7"/>
  <c r="D13" i="7"/>
  <c r="D15" i="7"/>
  <c r="C7" i="1"/>
  <c r="D12" i="1" s="1"/>
  <c r="E21" i="8" l="1"/>
  <c r="E21" i="7"/>
  <c r="D13" i="1"/>
  <c r="D11" i="1"/>
  <c r="E22" i="1" s="1"/>
  <c r="J5" i="1"/>
  <c r="K6" i="1"/>
  <c r="L6" i="1" l="1"/>
  <c r="L7" i="1"/>
  <c r="L8" i="1"/>
  <c r="L9" i="1"/>
  <c r="L10" i="1"/>
  <c r="L11" i="1"/>
  <c r="L12" i="1"/>
  <c r="L13" i="1"/>
  <c r="K7" i="1"/>
  <c r="K8" i="1"/>
  <c r="K9" i="1"/>
  <c r="K10" i="1"/>
  <c r="K11" i="1"/>
  <c r="K12" i="1"/>
  <c r="K13" i="1"/>
  <c r="J6" i="1"/>
  <c r="J7" i="1"/>
  <c r="J8" i="1"/>
  <c r="J9" i="1"/>
  <c r="J10" i="1"/>
  <c r="J11" i="1"/>
  <c r="J12" i="1"/>
  <c r="J13" i="1"/>
  <c r="L5" i="1"/>
  <c r="K5" i="1"/>
  <c r="E23"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Fernando Watson</author>
  </authors>
  <commentList>
    <comment ref="J19" authorId="0" shapeId="0" xr:uid="{013BA50E-DC71-4F94-A45A-CC09D7C1BD36}">
      <text>
        <r>
          <rPr>
            <b/>
            <sz val="9"/>
            <color indexed="81"/>
            <rFont val="Tahoma"/>
            <family val="2"/>
          </rPr>
          <t>Valores entre 0.3 y 0.75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Fernando Watson</author>
  </authors>
  <commentList>
    <comment ref="J20" authorId="0" shapeId="0" xr:uid="{4EA6425C-4BB1-45A4-9F62-CCF61181441E}">
      <text>
        <r>
          <rPr>
            <b/>
            <sz val="9"/>
            <color indexed="81"/>
            <rFont val="Tahoma"/>
            <family val="2"/>
          </rPr>
          <t>Valores entre 5 y 7</t>
        </r>
      </text>
    </comment>
  </commentList>
</comments>
</file>

<file path=xl/sharedStrings.xml><?xml version="1.0" encoding="utf-8"?>
<sst xmlns="http://schemas.openxmlformats.org/spreadsheetml/2006/main" count="449" uniqueCount="197">
  <si>
    <t>Creación de hietogramas a partir de curvas IDF</t>
  </si>
  <si>
    <r>
      <t>Creación de hietogramas a partir de curvas IDF </t>
    </r>
    <r>
      <rPr>
        <sz val="11"/>
        <color rgb="FF333333"/>
        <rFont val="Source Sans Pro"/>
        <family val="2"/>
      </rPr>
      <t>© 2024 by </t>
    </r>
    <r>
      <rPr>
        <sz val="11"/>
        <color rgb="FFD14500"/>
        <rFont val="Source Sans Pro"/>
        <family val="2"/>
      </rPr>
      <t>Fernando Watson Hernández </t>
    </r>
    <r>
      <rPr>
        <sz val="11"/>
        <color rgb="FF333333"/>
        <rFont val="Source Sans Pro"/>
        <family val="2"/>
      </rPr>
      <t>is licensed under </t>
    </r>
    <r>
      <rPr>
        <sz val="11"/>
        <color rgb="FFD14500"/>
        <rFont val="Source Sans Pro"/>
        <family val="2"/>
      </rPr>
      <t>CC BY-ND 4.0 </t>
    </r>
  </si>
  <si>
    <t>Instituto Tecnológico de Costa Rica</t>
  </si>
  <si>
    <t>Escuela de Ingeniería Agrícola del Instituto Tecnológico de Costa Rica</t>
  </si>
  <si>
    <t>Herramienta para creación de hietogramas a partir de curvas IDF</t>
  </si>
  <si>
    <t>Desarrollado por:  Ing. Fernando Watson Hernández, M.Sc</t>
  </si>
  <si>
    <t>Año 2024</t>
  </si>
  <si>
    <t>Imagen realizada con ayuda de inteligencia artificial</t>
  </si>
  <si>
    <t>Instrucciones generales:</t>
  </si>
  <si>
    <t>1. La herramienta permite generar hietogramas de diseño a partir de curvas  de intensidad, Duración, frecuencia.</t>
  </si>
  <si>
    <t xml:space="preserve">2. Los parámetros requeridos de la cuenca son; área, longitud del cauce, altura máxima, mínima y periodo de retorno. Además, las estaciones que tienen influencia sobre la cuenca y el intervalo de tiempo de los resultados. </t>
  </si>
  <si>
    <t>3. Es una herramienta técnica especifica para ser utilizada por estudiantes que conozcan los términos y metodologías empleadas.</t>
  </si>
  <si>
    <t xml:space="preserve">4. Las celdas de color ladrillo son las variables de entrada requeridas para la realización de los cálculos. </t>
  </si>
  <si>
    <r>
      <t>Diseño de Obras Hidráulicas </t>
    </r>
    <r>
      <rPr>
        <sz val="9"/>
        <color rgb="FF333333"/>
        <rFont val="Source Sans Pro"/>
        <family val="2"/>
      </rPr>
      <t>© 2024 by </t>
    </r>
    <r>
      <rPr>
        <sz val="9"/>
        <color rgb="FFD14500"/>
        <rFont val="Source Sans Pro"/>
        <family val="2"/>
      </rPr>
      <t>Fernando Watson Hernández </t>
    </r>
    <r>
      <rPr>
        <sz val="9"/>
        <color rgb="FF333333"/>
        <rFont val="Source Sans Pro"/>
        <family val="2"/>
      </rPr>
      <t>is licensed under </t>
    </r>
    <r>
      <rPr>
        <sz val="9"/>
        <color rgb="FFD14500"/>
        <rFont val="Source Sans Pro"/>
        <family val="2"/>
      </rPr>
      <t>Creative Commons Attribution-NonCommercial-NoDerivatives 4.0 International </t>
    </r>
  </si>
  <si>
    <t>Introducción</t>
  </si>
  <si>
    <t xml:space="preserve">Un hietograma representa cómo se distribuye la intensidad o la profundidad de la precipitación a lo largo del tiempo durante un episodio de lluvia. Con los modelos hidrológicos actuales, no es suficiente conocer solo la precipitación máxima de una tormenta; es necesario entender cómo varía esa precipitación a lo largo del evento de lluvia. 
En esta herramienta se recopilan diversos métodos para generar hietogramas de diseño a partir de información de curvas de Intensidad, Duración y Frecuencia (IDF). A continuación, se presenta una breve descripción de cada método:
1. Método de Bloque Alterno:
   Este método consiste en distribuir la precipitación total de una tormenta en bloques alternos de alta y baja intensidad. Se inicia ubicando el bloque de mayor intensidad en el centro del hietograma y luego se alternan los bloques de menor intensidad hacia los extremos. 
2. Método Sifalda:
   El método Sifalda se basa en la suposición de que la precipitación se distribuye de manera exponencial a lo largo del tiempo. Utiliza parámetros específicos para ajustar la curva de precipitación y permite una representación  de la evolución de la tormenta, modelando eventos de precipitación con una distribución gradual de intensidades.
3. Método Triangular:
   El método triangular simplifica la distribución de la precipitación al asumir que ésta se puede representar con una forma triangular. La intensidad de la precipitación aumenta linealmente hasta alcanzar un máximo y luego disminuye linealmente. Este método es fácil de aplicar y proporciona una aproximación razonable para eventos de lluvia simétricos y de corta duración.
4. Método de Watt:
   El método de Watt se basa en la utilización de una fórmula empírica para distribuir la precipitación a lo largo del tiempo. Este método considera la duración total del evento y la intensidad máxima de precipitación, ajustando la curva de precipitación para reflejar mejor los patrones observados en eventos reales. Es adecuado para modelar tormentas complejas con variaciones significativas en la intensidad de la precipitación.
</t>
  </si>
  <si>
    <t>Estaciones Incluidas</t>
  </si>
  <si>
    <t>El listado de estaciones con la información especifica lo puede encontrar aquí</t>
  </si>
  <si>
    <t>Como citar:</t>
  </si>
  <si>
    <t>APA</t>
  </si>
  <si>
    <t>Watson Hernández, F. (2024). Creación de hietogramas a partir de curvas IDF (Versión 1.0, Beta). https://www.tec.ac.cr/fernando-watson-hernandez</t>
  </si>
  <si>
    <t>MLA</t>
  </si>
  <si>
    <t>Watson Hernández, Fernando. Creación de hietogramas a partir de curvas IDF. Versión 1.0, Beta, 14 abril 2024, https://www.tec.ac.cr/fernando-watson-hernandez.</t>
  </si>
  <si>
    <t>Chicago</t>
  </si>
  <si>
    <t>Watson Hernández, Fernando. Creación de hietogramas a partir de curvas IDF. Versión 1.0, Beta. 14 de abril de 2024. https://www.tec.ac.cr/fernando-watson-hernandez.</t>
  </si>
  <si>
    <t>IEEE</t>
  </si>
  <si>
    <t>F. Watson Hernández, Creación de hietogramas a partir de curvas IDF, versión 1.0, Beta. [En línea]. Disponible en: https://www.tec.ac.cr/fernando-watson-hernandez. [Consultado: 14 de abril de 2024].</t>
  </si>
  <si>
    <t>No. Estacion</t>
  </si>
  <si>
    <t>Estacion</t>
  </si>
  <si>
    <t>Cantidad de años de registros</t>
  </si>
  <si>
    <t>Ecuación IDF</t>
  </si>
  <si>
    <t>k</t>
  </si>
  <si>
    <t>a</t>
  </si>
  <si>
    <t>b</t>
  </si>
  <si>
    <t>R²</t>
  </si>
  <si>
    <t>Tipo de estación</t>
  </si>
  <si>
    <t>X CRTM05</t>
  </si>
  <si>
    <t>Y CRTM05</t>
  </si>
  <si>
    <t>Documento</t>
  </si>
  <si>
    <t xml:space="preserve">La Mola </t>
  </si>
  <si>
    <t xml:space="preserve"> I= 483.72* T ^0.126 / D^0.542</t>
  </si>
  <si>
    <t>Mecanica</t>
  </si>
  <si>
    <t>IDF_Automáticas_IMN.pdf</t>
  </si>
  <si>
    <t>Hacienda El Carmen</t>
  </si>
  <si>
    <t xml:space="preserve"> I=372.77 * T^ 0.116 / D^0.497</t>
  </si>
  <si>
    <t>Llano Grande Liberia</t>
  </si>
  <si>
    <t xml:space="preserve"> I= 548.00 * T ^0.153 / D^0.600</t>
  </si>
  <si>
    <t xml:space="preserve"> Limón</t>
  </si>
  <si>
    <t xml:space="preserve"> I= 318.34 * T ^0.140 / D^0.446</t>
  </si>
  <si>
    <t>DAMAS</t>
  </si>
  <si>
    <t xml:space="preserve"> I= 509.54 * T ^0.136 / D^0.510</t>
  </si>
  <si>
    <t xml:space="preserve"> Santa Lucía,Heredia</t>
  </si>
  <si>
    <t xml:space="preserve"> I= 672.71* T ^0.119 / D^0.652</t>
  </si>
  <si>
    <t xml:space="preserve">Pacayas </t>
  </si>
  <si>
    <t xml:space="preserve"> I= 347.48 * T ^0.139 / D^0.577</t>
  </si>
  <si>
    <t>La Guinea</t>
  </si>
  <si>
    <t xml:space="preserve"> I= 717.79* T ^0.126 / D^0.671</t>
  </si>
  <si>
    <t>Ingenio Taboga</t>
  </si>
  <si>
    <t xml:space="preserve"> I= 588.24 * T ^0.154/ D^0.641</t>
  </si>
  <si>
    <t xml:space="preserve"> Coto 47</t>
  </si>
  <si>
    <t xml:space="preserve"> I= 596.53* T ^0.201 / D^0.632</t>
  </si>
  <si>
    <t xml:space="preserve"> Tilarán</t>
  </si>
  <si>
    <t xml:space="preserve"> I= 649.82 * T^ 0.176 / D^0.664</t>
  </si>
  <si>
    <t xml:space="preserve"> Pindeco</t>
  </si>
  <si>
    <t xml:space="preserve"> I= 624.59 * T^ 0.134 / D^0.601</t>
  </si>
  <si>
    <t xml:space="preserve"> Volcán</t>
  </si>
  <si>
    <t xml:space="preserve"> I= 584.78 * T ^0.142 / D^0.583</t>
  </si>
  <si>
    <t>San Josecito Heredia</t>
  </si>
  <si>
    <t xml:space="preserve"> I= 506.86 * T ^0.151 / D^0.637</t>
  </si>
  <si>
    <t>Mola 2</t>
  </si>
  <si>
    <t xml:space="preserve"> I= 403.68* T ^0.143 / D^0.532</t>
  </si>
  <si>
    <t>Comando Los Chiles</t>
  </si>
  <si>
    <t xml:space="preserve"> I= 176.82 * T^ 0.135 /D^0.235</t>
  </si>
  <si>
    <t>Automatica</t>
  </si>
  <si>
    <t xml:space="preserve"> Canta Gallo</t>
  </si>
  <si>
    <t xml:space="preserve"> I= 243.78 *T ^0.192/ D ^0.248</t>
  </si>
  <si>
    <t xml:space="preserve"> Santa Cruz</t>
  </si>
  <si>
    <t xml:space="preserve"> I= 184.40 * T ^0.108 / D^ 0.247</t>
  </si>
  <si>
    <t xml:space="preserve"> PINDECO</t>
  </si>
  <si>
    <t xml:space="preserve"> I= 175.04 * T^ 0.105 /D ^0.192</t>
  </si>
  <si>
    <t xml:space="preserve"> IMN-Aranjuez</t>
  </si>
  <si>
    <t xml:space="preserve"> I= 174.33 * T^ 0.104 / D^ 0.285</t>
  </si>
  <si>
    <t xml:space="preserve"> Esc. Centroamericana Ganadería</t>
  </si>
  <si>
    <t xml:space="preserve"> I= 170.69 *T^ 0.107 / D ^0.239</t>
  </si>
  <si>
    <t xml:space="preserve"> Aeropuerto Pavas (Oeste)</t>
  </si>
  <si>
    <t xml:space="preserve"> I= 187.08 * T ^0.101 / D ^0.322</t>
  </si>
  <si>
    <t xml:space="preserve"> Sixaola</t>
  </si>
  <si>
    <t xml:space="preserve"> I= 166.90 * T^ 0.120 / D^ 0.262</t>
  </si>
  <si>
    <t xml:space="preserve"> Frailes</t>
  </si>
  <si>
    <t xml:space="preserve"> I=610.71 * T ^0.137 / D ^0.777</t>
  </si>
  <si>
    <t xml:space="preserve"> Aeropuerto Limón</t>
  </si>
  <si>
    <t xml:space="preserve"> I= 161.07 * T^ 0.151 / D ^0.151</t>
  </si>
  <si>
    <t xml:space="preserve"> Las Brisas. San Vito</t>
  </si>
  <si>
    <t xml:space="preserve"> I=153.69 * T ^0.073 / D^ 0.197</t>
  </si>
  <si>
    <t xml:space="preserve"> Upala</t>
  </si>
  <si>
    <t xml:space="preserve"> I=199.06 * T^ 0.141/ D ^0.248</t>
  </si>
  <si>
    <t xml:space="preserve"> ITCR. Cartago</t>
  </si>
  <si>
    <t xml:space="preserve"> I=152.08 * T ^0.111 / D^ 0.274</t>
  </si>
  <si>
    <t>IDF_Mecánicas_IMN.pdf</t>
  </si>
  <si>
    <t xml:space="preserve"> Golfito</t>
  </si>
  <si>
    <t xml:space="preserve"> I= 341.82 * T ^0.192/D^ 0.276</t>
  </si>
  <si>
    <t xml:space="preserve"> Aeropuerto Liberia</t>
  </si>
  <si>
    <t xml:space="preserve"> I= 186.06 * T^ 0.163 /D^ 0.190</t>
  </si>
  <si>
    <t xml:space="preserve"> Hitoy Cerere</t>
  </si>
  <si>
    <t xml:space="preserve"> I= 268.84 * T ^0.154 /D^ 0.364</t>
  </si>
  <si>
    <t xml:space="preserve"> Ciudad Quesada</t>
  </si>
  <si>
    <t xml:space="preserve"> I= 1188.82* T ^0.161 /D ^0.819</t>
  </si>
  <si>
    <t xml:space="preserve"> Recope Ochomogo</t>
  </si>
  <si>
    <t xml:space="preserve"> I = 130.31*T ^0.140 / D ^0.227</t>
  </si>
  <si>
    <t xml:space="preserve"> Coto 49</t>
  </si>
  <si>
    <t xml:space="preserve"> I=262.60 * T ^0.126 /D^ 0.284</t>
  </si>
  <si>
    <t xml:space="preserve"> Hacienda Mojica</t>
  </si>
  <si>
    <t xml:space="preserve"> I= 179.23 * T^ 0.110 / D^ 0.242</t>
  </si>
  <si>
    <t xml:space="preserve"> Chirripó</t>
  </si>
  <si>
    <t xml:space="preserve"> I=87.27 *T ^0.140 / D^ 0.213</t>
  </si>
  <si>
    <t xml:space="preserve"> Altamira</t>
  </si>
  <si>
    <t xml:space="preserve"> I=14622.03 *T^ 0.169/D^ 0.443</t>
  </si>
  <si>
    <t xml:space="preserve"> La Rebusca</t>
  </si>
  <si>
    <t xml:space="preserve"> I = 182.86* T ^0.110 / D^ 0.235</t>
  </si>
  <si>
    <t xml:space="preserve"> Finca La Ceiba</t>
  </si>
  <si>
    <t xml:space="preserve"> I = 193.28 *T ^0.079 / D ^0.258</t>
  </si>
  <si>
    <t xml:space="preserve"> CIGEFI</t>
  </si>
  <si>
    <t xml:space="preserve"> I= 215.33 * T^ 0.101 / D^ 0.356</t>
  </si>
  <si>
    <t xml:space="preserve"> RECOPE La Garita</t>
  </si>
  <si>
    <t xml:space="preserve"> I = 203.05 * T^ 0.106 / D^ 0.268</t>
  </si>
  <si>
    <t xml:space="preserve"> La Lucha</t>
  </si>
  <si>
    <t xml:space="preserve"> I =456.14 * T ^0.147 / D ^0.686</t>
  </si>
  <si>
    <t>Generación de hietograma utilizando el método de bloque alterno</t>
  </si>
  <si>
    <t>Características de la cuenca en estudio</t>
  </si>
  <si>
    <t>No. Estación</t>
  </si>
  <si>
    <t>Nombre de la estación</t>
  </si>
  <si>
    <t>Área</t>
  </si>
  <si>
    <r>
      <t>km</t>
    </r>
    <r>
      <rPr>
        <vertAlign val="superscript"/>
        <sz val="11"/>
        <color theme="1"/>
        <rFont val="Arial"/>
        <family val="2"/>
      </rPr>
      <t>2</t>
    </r>
  </si>
  <si>
    <t>Coeficiente</t>
  </si>
  <si>
    <t>Exponente de Tr</t>
  </si>
  <si>
    <t>Exponente de D</t>
  </si>
  <si>
    <t>Longitud</t>
  </si>
  <si>
    <t>m</t>
  </si>
  <si>
    <t>Ecuación de una estación:</t>
  </si>
  <si>
    <t>H max</t>
  </si>
  <si>
    <t>H mín</t>
  </si>
  <si>
    <t>Donde,</t>
  </si>
  <si>
    <t>Pendiente</t>
  </si>
  <si>
    <t>m/m</t>
  </si>
  <si>
    <t>T = Periodo de retorno (años)</t>
  </si>
  <si>
    <t>Diámetro E</t>
  </si>
  <si>
    <t xml:space="preserve">km </t>
  </si>
  <si>
    <t>D = Duración (min)</t>
  </si>
  <si>
    <t>K, a, b = parámetros de la ecuación de la estación</t>
  </si>
  <si>
    <t>Tiempo de concentración (min)</t>
  </si>
  <si>
    <t>Fórmula de Kirpich</t>
  </si>
  <si>
    <t xml:space="preserve">Fórmula Bransby </t>
  </si>
  <si>
    <t>Formula de Passini</t>
  </si>
  <si>
    <t>Formula Giandotti</t>
  </si>
  <si>
    <t>Formula Venturas-Heras</t>
  </si>
  <si>
    <t>Formula DGC</t>
  </si>
  <si>
    <t>Datos del hietograma</t>
  </si>
  <si>
    <t>Periodo de retorno</t>
  </si>
  <si>
    <t>años</t>
  </si>
  <si>
    <t>Intervalo de resultados</t>
  </si>
  <si>
    <t>min</t>
  </si>
  <si>
    <t>Duración de la lluvia</t>
  </si>
  <si>
    <t>Numero de datos</t>
  </si>
  <si>
    <t xml:space="preserve">Numero de estaciones </t>
  </si>
  <si>
    <t>Intensidad de la tormenta (mm/h)</t>
  </si>
  <si>
    <t>Tiempo (min)</t>
  </si>
  <si>
    <t>Metodo de bloque alterno</t>
  </si>
  <si>
    <t>Método de Sifalda (1973)</t>
  </si>
  <si>
    <t>Método Hietograma triangular, 1980</t>
  </si>
  <si>
    <t>coeficiente de avance de la tormenta</t>
  </si>
  <si>
    <t>r =</t>
  </si>
  <si>
    <t>Método Hietograma de Watt (lineal/exponencial), 1986</t>
  </si>
  <si>
    <t>Coeficientes</t>
  </si>
  <si>
    <t>coeficiente de adelanto (r)</t>
  </si>
  <si>
    <t>coeficiente de desintegración (K)</t>
  </si>
  <si>
    <t>Valores de k para provincias canadienses (Watt, et al., 1986)</t>
  </si>
  <si>
    <t>Provincia</t>
  </si>
  <si>
    <t>Valor K</t>
  </si>
  <si>
    <t>B.C (Coastal region)</t>
  </si>
  <si>
    <t>Yukon, New Brunswick, Nova Scotia, Newfoundland</t>
  </si>
  <si>
    <t>B.C. (Interior), Alberta, Saskatchewan, Manitoba, Ontario, Quebec</t>
  </si>
  <si>
    <t>Diagrama de tormenta de diseño de Watt ( Alan, 2004)</t>
  </si>
  <si>
    <t xml:space="preserve">Ecuaciones para calculo de tiempo de concentración </t>
  </si>
  <si>
    <t>Bibliografía</t>
  </si>
  <si>
    <t>Alan A. Smith Inc. (2004). MIDUSS Version 2 reference manual. Ontario, Canada: Alan A. Smith Inc.</t>
  </si>
  <si>
    <t>Arnell, V. (1978). Analysis of rainfall data for use in desing of storm sewer systems.</t>
  </si>
  <si>
    <t>Castillo-García, C., Domínguez-Hurtado, I., &amp; Martínez-González, Y. (2023). Parametric models of rainfall temporal distribution at the Yabú meteorological station in Villa Clara province, Cuba. [Modelos paramétricos de distribución temporal de precipitaciones en la estación meteorológica Yabú de la provincia Villa Clara, Cuba]. Tecnología y Ciencias Del Agua, 14(4), 155-195. https://doi.org/10.24850/j-tyca-14-04-04</t>
  </si>
  <si>
    <t>Hudson, N. (1982). Conservación del suelo / Soil Conservation (Edición ilustrada, reimpresa). Reverte. ISBN 8429110275, 9788429110272.</t>
  </si>
  <si>
    <t>López Cadenas de Llano, F. (Coord.). (1994). Restauración hidrológico-forestal de cuencas. Mundi Prensa - Tragsa.</t>
  </si>
  <si>
    <t>López Cadenas de Llano, F. (Coord.). (2003). La ingeniería en los procesos de desertificación. Grupo Tragsa.</t>
  </si>
  <si>
    <t>Pratama, M. I., Rohmat, F. I. W., Farid, M., Adityawan, M. B., Kuntoro, A. A., &amp; Moe, I. R. (2021). Flood hydrograph simulation to estimate peak discharge in Ciliwung river basin. IOP Conference Series: Earth and Environmental Science, 708(1), 012028. https://doi.org/10.1088/1755-1315/708/1/012028</t>
  </si>
  <si>
    <t>Rojas Morales, N. (2011). Curvas IDF de algunas estaciones meteorológicas automáticas. Departamento de Climatología e Investigaciones Aplicadas, Ministerio de Ambiente y Energía, Costa Rica.</t>
  </si>
  <si>
    <t>Rojas Morales, N. (2011). Curvas IDF de algunas estaciones meteorológicas mecánicas. Departamento de Climatología e Investigaciones Aplicadas, Ministerio de Ambiente y Energía, Costa Rica.</t>
  </si>
  <si>
    <t>Schwab, G. O., Frevert, R. K., &amp; Edminster, T. W. Ingeniería de conservación de suelos y aguas. Ed. Limusa.</t>
  </si>
  <si>
    <t>Sifalda, V. (1973). Entwicklung eines Berechnungsregens für die Bemessung von Kanalnetzen. Gwf Wasser/Abwasser, 114, 435-440.</t>
  </si>
  <si>
    <t>University of the Philippines Los Banos, Duka, M., Lasco, J. D., Veyra, C., Jr., &amp; Aralar, A. (2018). Comparative assessment of different methods in generating design storm hyetographs for the Philippines. Journal of Environmental Science and Management, 21(1), 82–89. https://doi.org/10.47125/jesam/2018_1/08</t>
  </si>
  <si>
    <t>Watt, W. E., Chow, K. C. A., Hogg, W. D., &amp; Lathem, K. W. (1986). A 1-h urban design storm for Canada. *Canadian Journal of Civil Engineering, 13*(3), 293–300. https://doi.org/10.1139/l86-041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</si>
</sst>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000"/>
    <numFmt numFmtId="166" formatCode="0.000"/>
  </numFmts>
  <fonts count="32" x14ac:knownFonts="1">
    <font>
      <sz val="11"/>
      <color theme="1"/>
      <name val="Calibri"/>
      <family val="2"/>
      <scheme val="minor"/>
    </font>
    <font>
      <sz val="8"/>
      <name val="Calibri"/>
      <family val="2"/>
      <scheme val="minor"/>
    </font>
    <font>
      <b/>
      <sz val="9"/>
      <color theme="1"/>
      <name val="Arial"/>
      <family val="2"/>
    </font>
    <font>
      <sz val="11"/>
      <color theme="1"/>
      <name val="Arial"/>
      <family val="2"/>
    </font>
    <font>
      <vertAlign val="superscript"/>
      <sz val="11"/>
      <color theme="1"/>
      <name val="Arial"/>
      <family val="2"/>
    </font>
    <font>
      <b/>
      <sz val="11"/>
      <color theme="1"/>
      <name val="Arial"/>
      <family val="2"/>
    </font>
    <font>
      <b/>
      <sz val="10"/>
      <color theme="1"/>
      <name val="Arial"/>
      <family val="2"/>
    </font>
    <font>
      <b/>
      <sz val="11"/>
      <name val="Arial"/>
      <family val="2"/>
    </font>
    <font>
      <b/>
      <sz val="20"/>
      <color theme="1"/>
      <name val="Arial"/>
      <family val="2"/>
    </font>
    <font>
      <i/>
      <sz val="11"/>
      <color theme="1"/>
      <name val="Arial"/>
      <family val="2"/>
    </font>
    <font>
      <b/>
      <sz val="26"/>
      <color theme="1"/>
      <name val="Arial"/>
      <family val="2"/>
    </font>
    <font>
      <sz val="12"/>
      <color theme="1"/>
      <name val="Arial"/>
      <family val="2"/>
    </font>
    <font>
      <u/>
      <sz val="11"/>
      <color theme="10"/>
      <name val="Calibri"/>
      <family val="2"/>
      <scheme val="minor"/>
    </font>
    <font>
      <b/>
      <sz val="10"/>
      <color rgb="FFC00000"/>
      <name val="Arial"/>
      <family val="2"/>
    </font>
    <font>
      <b/>
      <sz val="9"/>
      <color indexed="81"/>
      <name val="Tahoma"/>
      <family val="2"/>
    </font>
    <font>
      <sz val="22"/>
      <color theme="1"/>
      <name val="Arial"/>
      <family val="2"/>
    </font>
    <font>
      <sz val="14"/>
      <color theme="1"/>
      <name val="Arial"/>
      <family val="2"/>
    </font>
    <font>
      <sz val="18"/>
      <color theme="1"/>
      <name val="Arial"/>
      <family val="2"/>
    </font>
    <font>
      <sz val="24"/>
      <color theme="1"/>
      <name val="Arial"/>
      <family val="2"/>
    </font>
    <font>
      <u/>
      <sz val="16"/>
      <color theme="10"/>
      <name val="Calibri"/>
      <family val="2"/>
      <scheme val="minor"/>
    </font>
    <font>
      <b/>
      <sz val="12"/>
      <color theme="1"/>
      <name val="Arial"/>
      <family val="2"/>
    </font>
    <font>
      <sz val="28"/>
      <color theme="1"/>
      <name val="Arial"/>
      <family val="2"/>
    </font>
    <font>
      <b/>
      <sz val="11"/>
      <color theme="1" tint="4.9989318521683403E-2"/>
      <name val="Times New Roman"/>
      <family val="1"/>
    </font>
    <font>
      <sz val="11"/>
      <color rgb="FFD14500"/>
      <name val="Source Sans Pro"/>
      <family val="2"/>
    </font>
    <font>
      <sz val="11"/>
      <color rgb="FF333333"/>
      <name val="Source Sans Pro"/>
      <family val="2"/>
    </font>
    <font>
      <i/>
      <sz val="10"/>
      <color theme="1"/>
      <name val="Times New Roman"/>
      <family val="1"/>
    </font>
    <font>
      <sz val="9"/>
      <color rgb="FFD14500"/>
      <name val="Source Sans Pro"/>
      <family val="2"/>
    </font>
    <font>
      <sz val="9"/>
      <color rgb="FF333333"/>
      <name val="Source Sans Pro"/>
      <family val="2"/>
    </font>
    <font>
      <b/>
      <i/>
      <sz val="14"/>
      <color theme="1"/>
      <name val="Arial"/>
      <family val="2"/>
    </font>
    <font>
      <b/>
      <i/>
      <sz val="12"/>
      <color theme="1"/>
      <name val="Arial"/>
      <family val="2"/>
    </font>
    <font>
      <b/>
      <sz val="14"/>
      <color rgb="FF000000"/>
      <name val="Arial"/>
      <family val="2"/>
    </font>
    <font>
      <b/>
      <sz val="16"/>
      <color rgb="FF000000"/>
      <name val="Arial"/>
      <family val="2"/>
    </font>
  </fonts>
  <fills count="8">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0" tint="-0.14999847407452621"/>
        <bgColor indexed="64"/>
      </patternFill>
    </fill>
    <fill>
      <patternFill patternType="solid">
        <fgColor theme="5" tint="0.59999389629810485"/>
        <bgColor indexed="64"/>
      </patternFill>
    </fill>
    <fill>
      <patternFill patternType="solid">
        <fgColor theme="2" tint="-9.9978637043366805E-2"/>
        <bgColor indexed="64"/>
      </patternFill>
    </fill>
    <fill>
      <patternFill patternType="solid">
        <fgColor theme="0" tint="-0.249977111117893"/>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12" fillId="0" borderId="0" applyNumberFormat="0" applyFill="0" applyBorder="0" applyAlignment="0" applyProtection="0"/>
  </cellStyleXfs>
  <cellXfs count="203">
    <xf numFmtId="0" fontId="0" fillId="0" borderId="0" xfId="0"/>
    <xf numFmtId="0" fontId="3" fillId="0" borderId="0" xfId="0" applyFont="1"/>
    <xf numFmtId="0" fontId="3" fillId="3" borderId="0" xfId="0" applyFont="1" applyFill="1"/>
    <xf numFmtId="0" fontId="3" fillId="3" borderId="5" xfId="0" applyFont="1" applyFill="1" applyBorder="1"/>
    <xf numFmtId="0" fontId="3" fillId="3" borderId="6" xfId="0" applyFont="1" applyFill="1" applyBorder="1"/>
    <xf numFmtId="0" fontId="3" fillId="3" borderId="7" xfId="0" applyFont="1" applyFill="1" applyBorder="1"/>
    <xf numFmtId="0" fontId="3" fillId="3" borderId="8" xfId="0" applyFont="1" applyFill="1" applyBorder="1"/>
    <xf numFmtId="0" fontId="3" fillId="3" borderId="9" xfId="0" applyFont="1" applyFill="1" applyBorder="1"/>
    <xf numFmtId="0" fontId="3" fillId="3" borderId="0" xfId="0" applyFont="1" applyFill="1" applyAlignment="1">
      <alignment horizontal="center" vertical="center"/>
    </xf>
    <xf numFmtId="164" fontId="3" fillId="3" borderId="0" xfId="0" applyNumberFormat="1" applyFont="1" applyFill="1"/>
    <xf numFmtId="0" fontId="2" fillId="4" borderId="13" xfId="0" applyFont="1" applyFill="1" applyBorder="1" applyAlignment="1">
      <alignment horizontal="center" vertical="center"/>
    </xf>
    <xf numFmtId="0" fontId="5" fillId="4" borderId="17" xfId="0" applyFont="1" applyFill="1" applyBorder="1" applyAlignment="1">
      <alignment horizontal="center" vertical="center"/>
    </xf>
    <xf numFmtId="0" fontId="5" fillId="4" borderId="15" xfId="0" applyFont="1" applyFill="1" applyBorder="1" applyAlignment="1">
      <alignment horizontal="center" vertical="center"/>
    </xf>
    <xf numFmtId="2" fontId="3" fillId="3" borderId="0" xfId="0" applyNumberFormat="1" applyFont="1" applyFill="1" applyAlignment="1">
      <alignment horizontal="center" vertical="center"/>
    </xf>
    <xf numFmtId="1" fontId="3" fillId="3" borderId="0" xfId="0" applyNumberFormat="1" applyFont="1" applyFill="1" applyAlignment="1">
      <alignment horizontal="center" vertical="center"/>
    </xf>
    <xf numFmtId="0" fontId="5" fillId="2" borderId="27" xfId="0" applyFont="1" applyFill="1" applyBorder="1" applyAlignment="1" applyProtection="1">
      <alignment horizontal="center" vertical="center" wrapText="1"/>
      <protection locked="0"/>
    </xf>
    <xf numFmtId="0" fontId="3" fillId="3" borderId="0" xfId="0" applyFont="1" applyFill="1" applyAlignment="1" applyProtection="1">
      <alignment horizontal="center"/>
      <protection locked="0"/>
    </xf>
    <xf numFmtId="0" fontId="12" fillId="2" borderId="11" xfId="1" applyFill="1" applyBorder="1" applyProtection="1">
      <protection locked="0"/>
    </xf>
    <xf numFmtId="0" fontId="12" fillId="2" borderId="13" xfId="1" applyFill="1" applyBorder="1" applyProtection="1">
      <protection locked="0"/>
    </xf>
    <xf numFmtId="0" fontId="12" fillId="2" borderId="15" xfId="1" applyFill="1" applyBorder="1" applyProtection="1">
      <protection locked="0"/>
    </xf>
    <xf numFmtId="0" fontId="5" fillId="2" borderId="25" xfId="0" applyFont="1" applyFill="1" applyBorder="1" applyAlignment="1">
      <alignment horizontal="center" vertical="center" wrapText="1"/>
    </xf>
    <xf numFmtId="0" fontId="5" fillId="2" borderId="26" xfId="0" applyFont="1" applyFill="1" applyBorder="1" applyAlignment="1">
      <alignment horizontal="center" vertical="center" wrapText="1"/>
    </xf>
    <xf numFmtId="0" fontId="6" fillId="2" borderId="26" xfId="0" applyFont="1" applyFill="1" applyBorder="1" applyAlignment="1">
      <alignment horizontal="center" vertical="center" wrapText="1"/>
    </xf>
    <xf numFmtId="0" fontId="5" fillId="2" borderId="26" xfId="0" applyFont="1" applyFill="1" applyBorder="1" applyAlignment="1">
      <alignment horizontal="center" vertical="center"/>
    </xf>
    <xf numFmtId="0" fontId="5" fillId="2" borderId="27" xfId="0" applyFont="1" applyFill="1" applyBorder="1" applyAlignment="1">
      <alignment horizontal="center" vertical="center" wrapText="1"/>
    </xf>
    <xf numFmtId="0" fontId="3" fillId="2" borderId="10" xfId="0" applyFont="1" applyFill="1" applyBorder="1" applyAlignment="1">
      <alignment horizontal="center"/>
    </xf>
    <xf numFmtId="0" fontId="3" fillId="2" borderId="16" xfId="0" applyFont="1" applyFill="1" applyBorder="1" applyAlignment="1">
      <alignment horizontal="center"/>
    </xf>
    <xf numFmtId="2" fontId="3" fillId="2" borderId="16" xfId="0" applyNumberFormat="1" applyFont="1" applyFill="1" applyBorder="1" applyAlignment="1">
      <alignment horizontal="center"/>
    </xf>
    <xf numFmtId="2" fontId="3" fillId="2" borderId="32" xfId="0" applyNumberFormat="1" applyFont="1" applyFill="1" applyBorder="1" applyAlignment="1">
      <alignment horizontal="center"/>
    </xf>
    <xf numFmtId="0" fontId="3" fillId="2" borderId="12" xfId="0" applyFont="1" applyFill="1" applyBorder="1" applyAlignment="1">
      <alignment horizontal="center"/>
    </xf>
    <xf numFmtId="0" fontId="3" fillId="2" borderId="1" xfId="0" applyFont="1" applyFill="1" applyBorder="1" applyAlignment="1">
      <alignment horizontal="center"/>
    </xf>
    <xf numFmtId="2" fontId="3" fillId="2" borderId="1" xfId="0" applyNumberFormat="1" applyFont="1" applyFill="1" applyBorder="1" applyAlignment="1">
      <alignment horizontal="center"/>
    </xf>
    <xf numFmtId="2" fontId="3" fillId="2" borderId="28" xfId="0" applyNumberFormat="1" applyFont="1" applyFill="1" applyBorder="1" applyAlignment="1">
      <alignment horizontal="center"/>
    </xf>
    <xf numFmtId="0" fontId="3" fillId="2" borderId="14" xfId="0" applyFont="1" applyFill="1" applyBorder="1" applyAlignment="1">
      <alignment horizontal="center"/>
    </xf>
    <xf numFmtId="0" fontId="3" fillId="2" borderId="17" xfId="0" applyFont="1" applyFill="1" applyBorder="1" applyAlignment="1">
      <alignment horizontal="center"/>
    </xf>
    <xf numFmtId="2" fontId="3" fillId="2" borderId="17" xfId="0" applyNumberFormat="1" applyFont="1" applyFill="1" applyBorder="1" applyAlignment="1">
      <alignment horizontal="center"/>
    </xf>
    <xf numFmtId="2" fontId="3" fillId="2" borderId="31" xfId="0" applyNumberFormat="1" applyFont="1" applyFill="1" applyBorder="1" applyAlignment="1">
      <alignment horizontal="center"/>
    </xf>
    <xf numFmtId="0" fontId="3" fillId="4" borderId="1" xfId="0" applyFont="1" applyFill="1" applyBorder="1" applyAlignment="1">
      <alignment horizontal="left"/>
    </xf>
    <xf numFmtId="0" fontId="3" fillId="4" borderId="1" xfId="0" applyFont="1" applyFill="1" applyBorder="1" applyAlignment="1">
      <alignment horizontal="center"/>
    </xf>
    <xf numFmtId="0" fontId="3" fillId="4" borderId="20" xfId="0" applyFont="1" applyFill="1" applyBorder="1" applyAlignment="1">
      <alignment horizontal="center"/>
    </xf>
    <xf numFmtId="0" fontId="3" fillId="4" borderId="12" xfId="0" applyFont="1" applyFill="1" applyBorder="1" applyAlignment="1">
      <alignment horizontal="center"/>
    </xf>
    <xf numFmtId="165" fontId="3" fillId="4" borderId="1" xfId="0" applyNumberFormat="1" applyFont="1" applyFill="1" applyBorder="1" applyAlignment="1">
      <alignment horizontal="right" vertical="center"/>
    </xf>
    <xf numFmtId="165" fontId="3" fillId="4" borderId="1" xfId="0" applyNumberFormat="1" applyFont="1" applyFill="1" applyBorder="1"/>
    <xf numFmtId="0" fontId="3" fillId="4" borderId="14" xfId="0" applyFont="1" applyFill="1" applyBorder="1" applyAlignment="1">
      <alignment horizontal="center"/>
    </xf>
    <xf numFmtId="2" fontId="3" fillId="4" borderId="1" xfId="0" applyNumberFormat="1" applyFont="1" applyFill="1" applyBorder="1" applyAlignment="1">
      <alignment horizontal="center" vertical="center"/>
    </xf>
    <xf numFmtId="0" fontId="3" fillId="4" borderId="1" xfId="0" applyFont="1" applyFill="1" applyBorder="1"/>
    <xf numFmtId="0" fontId="6" fillId="4" borderId="29" xfId="0" applyFont="1" applyFill="1" applyBorder="1" applyAlignment="1">
      <alignment horizontal="center" vertical="center" wrapText="1"/>
    </xf>
    <xf numFmtId="1" fontId="3" fillId="4" borderId="1" xfId="0" applyNumberFormat="1" applyFont="1" applyFill="1" applyBorder="1" applyAlignment="1">
      <alignment horizontal="center" vertical="center"/>
    </xf>
    <xf numFmtId="0" fontId="3" fillId="0" borderId="0" xfId="0" applyFont="1" applyAlignment="1">
      <alignment horizontal="center" vertical="center"/>
    </xf>
    <xf numFmtId="164" fontId="3" fillId="0" borderId="0" xfId="0" applyNumberFormat="1" applyFont="1"/>
    <xf numFmtId="165" fontId="5" fillId="5" borderId="1" xfId="0" applyNumberFormat="1" applyFont="1" applyFill="1" applyBorder="1" applyAlignment="1" applyProtection="1">
      <alignment horizontal="right" vertical="center"/>
      <protection locked="0"/>
    </xf>
    <xf numFmtId="2" fontId="5" fillId="5" borderId="1" xfId="0" applyNumberFormat="1" applyFont="1" applyFill="1" applyBorder="1" applyAlignment="1" applyProtection="1">
      <alignment horizontal="center" vertical="center"/>
      <protection locked="0"/>
    </xf>
    <xf numFmtId="0" fontId="3" fillId="6" borderId="1" xfId="0" applyFont="1" applyFill="1" applyBorder="1" applyAlignment="1">
      <alignment horizontal="left"/>
    </xf>
    <xf numFmtId="165" fontId="3" fillId="6" borderId="1" xfId="0" applyNumberFormat="1" applyFont="1" applyFill="1" applyBorder="1" applyAlignment="1">
      <alignment horizontal="right" vertical="center"/>
    </xf>
    <xf numFmtId="0" fontId="3" fillId="6" borderId="1" xfId="0" applyFont="1" applyFill="1" applyBorder="1" applyAlignment="1">
      <alignment horizontal="center"/>
    </xf>
    <xf numFmtId="165" fontId="3" fillId="6" borderId="1" xfId="0" applyNumberFormat="1" applyFont="1" applyFill="1" applyBorder="1"/>
    <xf numFmtId="2" fontId="3" fillId="6" borderId="1" xfId="0" applyNumberFormat="1" applyFont="1" applyFill="1" applyBorder="1" applyAlignment="1">
      <alignment horizontal="center" vertical="center"/>
    </xf>
    <xf numFmtId="0" fontId="3" fillId="6" borderId="1" xfId="0" applyFont="1" applyFill="1" applyBorder="1"/>
    <xf numFmtId="0" fontId="2" fillId="6" borderId="1" xfId="0" applyFont="1" applyFill="1" applyBorder="1" applyAlignment="1">
      <alignment horizontal="center" vertical="center"/>
    </xf>
    <xf numFmtId="0" fontId="2" fillId="6" borderId="13" xfId="0" applyFont="1" applyFill="1" applyBorder="1" applyAlignment="1">
      <alignment horizontal="center" vertical="center"/>
    </xf>
    <xf numFmtId="0" fontId="5" fillId="6" borderId="17" xfId="0" applyFont="1" applyFill="1" applyBorder="1" applyAlignment="1">
      <alignment horizontal="center" vertical="center"/>
    </xf>
    <xf numFmtId="0" fontId="5" fillId="6" borderId="15" xfId="0" applyFont="1" applyFill="1" applyBorder="1" applyAlignment="1">
      <alignment horizontal="center" vertical="center"/>
    </xf>
    <xf numFmtId="2" fontId="3" fillId="6" borderId="21" xfId="0" applyNumberFormat="1" applyFont="1" applyFill="1" applyBorder="1" applyAlignment="1">
      <alignment horizontal="center"/>
    </xf>
    <xf numFmtId="2" fontId="3" fillId="6" borderId="22" xfId="0" applyNumberFormat="1" applyFont="1" applyFill="1" applyBorder="1" applyAlignment="1">
      <alignment horizontal="center"/>
    </xf>
    <xf numFmtId="2" fontId="3" fillId="6" borderId="1" xfId="0" applyNumberFormat="1" applyFont="1" applyFill="1" applyBorder="1" applyAlignment="1">
      <alignment horizontal="center"/>
    </xf>
    <xf numFmtId="2" fontId="3" fillId="6" borderId="13" xfId="0" applyNumberFormat="1" applyFont="1" applyFill="1" applyBorder="1" applyAlignment="1">
      <alignment horizontal="center"/>
    </xf>
    <xf numFmtId="2" fontId="3" fillId="6" borderId="23" xfId="0" applyNumberFormat="1" applyFont="1" applyFill="1" applyBorder="1" applyAlignment="1">
      <alignment horizontal="center"/>
    </xf>
    <xf numFmtId="2" fontId="3" fillId="6" borderId="24" xfId="0" applyNumberFormat="1" applyFont="1" applyFill="1" applyBorder="1" applyAlignment="1">
      <alignment horizontal="center"/>
    </xf>
    <xf numFmtId="0" fontId="3" fillId="6" borderId="20" xfId="0" applyFont="1" applyFill="1" applyBorder="1" applyAlignment="1">
      <alignment horizontal="center"/>
    </xf>
    <xf numFmtId="0" fontId="3" fillId="6" borderId="12" xfId="0" applyFont="1" applyFill="1" applyBorder="1" applyAlignment="1">
      <alignment horizontal="center"/>
    </xf>
    <xf numFmtId="0" fontId="3" fillId="6" borderId="14" xfId="0" applyFont="1" applyFill="1" applyBorder="1" applyAlignment="1">
      <alignment horizontal="center"/>
    </xf>
    <xf numFmtId="0" fontId="6" fillId="6" borderId="17" xfId="0" applyFont="1" applyFill="1" applyBorder="1" applyAlignment="1">
      <alignment horizontal="center" vertical="center" wrapText="1"/>
    </xf>
    <xf numFmtId="0" fontId="6" fillId="6" borderId="17" xfId="0" applyFont="1" applyFill="1" applyBorder="1" applyAlignment="1">
      <alignment horizontal="center" vertical="center"/>
    </xf>
    <xf numFmtId="1" fontId="3" fillId="6" borderId="1" xfId="0" applyNumberFormat="1" applyFont="1" applyFill="1" applyBorder="1" applyAlignment="1">
      <alignment horizontal="center" vertical="center"/>
    </xf>
    <xf numFmtId="0" fontId="13" fillId="6" borderId="17" xfId="0" applyFont="1" applyFill="1" applyBorder="1" applyAlignment="1">
      <alignment horizontal="center" vertical="center" wrapText="1"/>
    </xf>
    <xf numFmtId="2" fontId="13" fillId="6" borderId="17" xfId="0" applyNumberFormat="1" applyFont="1" applyFill="1" applyBorder="1" applyAlignment="1">
      <alignment horizontal="center" vertical="center" wrapText="1"/>
    </xf>
    <xf numFmtId="166" fontId="3" fillId="6" borderId="21" xfId="0" applyNumberFormat="1" applyFont="1" applyFill="1" applyBorder="1" applyAlignment="1">
      <alignment horizontal="center"/>
    </xf>
    <xf numFmtId="166" fontId="3" fillId="6" borderId="22" xfId="0" applyNumberFormat="1" applyFont="1" applyFill="1" applyBorder="1" applyAlignment="1">
      <alignment horizontal="center"/>
    </xf>
    <xf numFmtId="166" fontId="3" fillId="6" borderId="1" xfId="0" applyNumberFormat="1" applyFont="1" applyFill="1" applyBorder="1" applyAlignment="1">
      <alignment horizontal="center"/>
    </xf>
    <xf numFmtId="166" fontId="3" fillId="6" borderId="13" xfId="0" applyNumberFormat="1" applyFont="1" applyFill="1" applyBorder="1" applyAlignment="1">
      <alignment horizontal="center"/>
    </xf>
    <xf numFmtId="166" fontId="3" fillId="6" borderId="23" xfId="0" applyNumberFormat="1" applyFont="1" applyFill="1" applyBorder="1" applyAlignment="1">
      <alignment horizontal="center"/>
    </xf>
    <xf numFmtId="166" fontId="3" fillId="6" borderId="24" xfId="0" applyNumberFormat="1" applyFont="1" applyFill="1" applyBorder="1" applyAlignment="1">
      <alignment horizontal="center"/>
    </xf>
    <xf numFmtId="0" fontId="3" fillId="6" borderId="0" xfId="0" applyFont="1" applyFill="1" applyAlignment="1">
      <alignment horizontal="center" vertical="center"/>
    </xf>
    <xf numFmtId="165" fontId="5" fillId="5" borderId="1" xfId="0" applyNumberFormat="1" applyFont="1" applyFill="1" applyBorder="1" applyAlignment="1">
      <alignment horizontal="right" vertical="center"/>
    </xf>
    <xf numFmtId="2" fontId="5" fillId="5" borderId="1" xfId="0" applyNumberFormat="1" applyFont="1" applyFill="1" applyBorder="1" applyAlignment="1">
      <alignment horizontal="center" vertical="center"/>
    </xf>
    <xf numFmtId="0" fontId="5" fillId="5" borderId="1" xfId="0" applyFont="1" applyFill="1" applyBorder="1" applyAlignment="1">
      <alignment horizontal="center"/>
    </xf>
    <xf numFmtId="165" fontId="3" fillId="5" borderId="1" xfId="0" applyNumberFormat="1" applyFont="1" applyFill="1" applyBorder="1" applyAlignment="1">
      <alignment horizontal="right" vertical="center"/>
    </xf>
    <xf numFmtId="0" fontId="3" fillId="5" borderId="1" xfId="0" applyFont="1" applyFill="1" applyBorder="1" applyAlignment="1">
      <alignment horizontal="center"/>
    </xf>
    <xf numFmtId="166" fontId="3" fillId="4" borderId="21" xfId="0" applyNumberFormat="1" applyFont="1" applyFill="1" applyBorder="1" applyAlignment="1">
      <alignment horizontal="center"/>
    </xf>
    <xf numFmtId="166" fontId="3" fillId="4" borderId="22" xfId="0" applyNumberFormat="1" applyFont="1" applyFill="1" applyBorder="1" applyAlignment="1">
      <alignment horizontal="center"/>
    </xf>
    <xf numFmtId="166" fontId="3" fillId="4" borderId="1" xfId="0" applyNumberFormat="1" applyFont="1" applyFill="1" applyBorder="1" applyAlignment="1">
      <alignment horizontal="center"/>
    </xf>
    <xf numFmtId="166" fontId="3" fillId="4" borderId="13" xfId="0" applyNumberFormat="1" applyFont="1" applyFill="1" applyBorder="1" applyAlignment="1">
      <alignment horizontal="center"/>
    </xf>
    <xf numFmtId="166" fontId="3" fillId="4" borderId="23" xfId="0" applyNumberFormat="1" applyFont="1" applyFill="1" applyBorder="1" applyAlignment="1">
      <alignment horizontal="center"/>
    </xf>
    <xf numFmtId="166" fontId="3" fillId="4" borderId="24" xfId="0" applyNumberFormat="1" applyFont="1" applyFill="1" applyBorder="1" applyAlignment="1">
      <alignment horizontal="center"/>
    </xf>
    <xf numFmtId="0" fontId="6" fillId="4" borderId="29" xfId="0" applyFont="1" applyFill="1" applyBorder="1" applyAlignment="1">
      <alignment horizontal="center" vertical="center"/>
    </xf>
    <xf numFmtId="0" fontId="13" fillId="4" borderId="17" xfId="0" applyFont="1" applyFill="1" applyBorder="1" applyAlignment="1">
      <alignment horizontal="center" vertical="center" wrapText="1"/>
    </xf>
    <xf numFmtId="2" fontId="13" fillId="4" borderId="17" xfId="0" applyNumberFormat="1" applyFont="1" applyFill="1" applyBorder="1" applyAlignment="1">
      <alignment horizontal="center" vertical="center" wrapText="1"/>
    </xf>
    <xf numFmtId="166" fontId="3" fillId="3" borderId="0" xfId="0" applyNumberFormat="1" applyFont="1" applyFill="1"/>
    <xf numFmtId="0" fontId="5" fillId="4" borderId="1" xfId="0" applyFont="1" applyFill="1" applyBorder="1" applyAlignment="1">
      <alignment horizontal="center" vertical="center"/>
    </xf>
    <xf numFmtId="0" fontId="15" fillId="3" borderId="0" xfId="0" applyFont="1" applyFill="1"/>
    <xf numFmtId="0" fontId="3" fillId="3" borderId="1" xfId="0" applyFont="1" applyFill="1" applyBorder="1" applyAlignment="1">
      <alignment horizontal="center"/>
    </xf>
    <xf numFmtId="0" fontId="3" fillId="7" borderId="0" xfId="0" applyFont="1" applyFill="1"/>
    <xf numFmtId="0" fontId="20" fillId="7" borderId="8" xfId="0" applyFont="1" applyFill="1" applyBorder="1"/>
    <xf numFmtId="0" fontId="3" fillId="7" borderId="8" xfId="0" applyFont="1" applyFill="1" applyBorder="1"/>
    <xf numFmtId="0" fontId="20" fillId="7" borderId="0" xfId="0" applyFont="1" applyFill="1"/>
    <xf numFmtId="0" fontId="21" fillId="7" borderId="0" xfId="0" applyFont="1" applyFill="1"/>
    <xf numFmtId="0" fontId="3" fillId="7" borderId="0" xfId="0" applyFont="1" applyFill="1" applyAlignment="1">
      <alignment horizontal="left" vertical="center" wrapText="1" indent="5"/>
    </xf>
    <xf numFmtId="0" fontId="3" fillId="7" borderId="0" xfId="0" applyFont="1" applyFill="1" applyAlignment="1">
      <alignment wrapText="1"/>
    </xf>
    <xf numFmtId="0" fontId="0" fillId="7" borderId="0" xfId="0" applyFill="1"/>
    <xf numFmtId="0" fontId="10" fillId="7" borderId="0" xfId="0" applyFont="1" applyFill="1" applyAlignment="1">
      <alignment wrapText="1"/>
    </xf>
    <xf numFmtId="0" fontId="0" fillId="7" borderId="8" xfId="0" applyFill="1" applyBorder="1"/>
    <xf numFmtId="0" fontId="23" fillId="7" borderId="8" xfId="0" applyFont="1" applyFill="1" applyBorder="1"/>
    <xf numFmtId="0" fontId="5" fillId="7" borderId="0" xfId="0" applyFont="1" applyFill="1"/>
    <xf numFmtId="0" fontId="3" fillId="7" borderId="0" xfId="0" applyFont="1" applyFill="1" applyAlignment="1">
      <alignment vertical="top" wrapText="1"/>
    </xf>
    <xf numFmtId="0" fontId="3" fillId="7" borderId="34" xfId="0" applyFont="1" applyFill="1" applyBorder="1" applyAlignment="1">
      <alignment horizontal="left" vertical="center" wrapText="1" indent="5"/>
    </xf>
    <xf numFmtId="0" fontId="3" fillId="7" borderId="18" xfId="0" applyFont="1" applyFill="1" applyBorder="1" applyAlignment="1">
      <alignment horizontal="left" vertical="center" wrapText="1" indent="5"/>
    </xf>
    <xf numFmtId="0" fontId="28" fillId="7" borderId="0" xfId="0" applyFont="1" applyFill="1"/>
    <xf numFmtId="0" fontId="29" fillId="7" borderId="0" xfId="0" applyFont="1" applyFill="1"/>
    <xf numFmtId="0" fontId="22" fillId="7" borderId="0" xfId="0" applyFont="1" applyFill="1"/>
    <xf numFmtId="0" fontId="10" fillId="7" borderId="0" xfId="0" applyFont="1" applyFill="1" applyAlignment="1">
      <alignment horizontal="center" wrapText="1"/>
    </xf>
    <xf numFmtId="0" fontId="29" fillId="7" borderId="0" xfId="0" applyFont="1" applyFill="1" applyAlignment="1">
      <alignment horizontal="left"/>
    </xf>
    <xf numFmtId="0" fontId="26" fillId="7" borderId="0" xfId="0" applyFont="1" applyFill="1" applyAlignment="1">
      <alignment horizontal="center" wrapText="1"/>
    </xf>
    <xf numFmtId="0" fontId="25" fillId="7" borderId="0" xfId="0" applyFont="1" applyFill="1" applyAlignment="1">
      <alignment horizontal="right"/>
    </xf>
    <xf numFmtId="0" fontId="3" fillId="7" borderId="0" xfId="0" applyFont="1" applyFill="1" applyAlignment="1">
      <alignment horizontal="left" vertical="top" wrapText="1"/>
    </xf>
    <xf numFmtId="0" fontId="18" fillId="7" borderId="0" xfId="0" applyFont="1" applyFill="1" applyAlignment="1">
      <alignment horizontal="left"/>
    </xf>
    <xf numFmtId="0" fontId="18" fillId="7" borderId="8" xfId="0" applyFont="1" applyFill="1" applyBorder="1" applyAlignment="1">
      <alignment horizontal="left"/>
    </xf>
    <xf numFmtId="0" fontId="19" fillId="7" borderId="0" xfId="1" applyFont="1" applyFill="1" applyAlignment="1">
      <alignment horizontal="left"/>
    </xf>
    <xf numFmtId="0" fontId="11" fillId="7" borderId="0" xfId="0" applyFont="1" applyFill="1" applyAlignment="1">
      <alignment horizontal="left" vertical="top" wrapText="1"/>
    </xf>
    <xf numFmtId="0" fontId="20" fillId="7" borderId="0" xfId="0" applyFont="1" applyFill="1" applyAlignment="1">
      <alignment horizontal="left" vertical="center"/>
    </xf>
    <xf numFmtId="0" fontId="10" fillId="0" borderId="0" xfId="0" applyFont="1" applyAlignment="1">
      <alignment horizontal="left" vertical="center"/>
    </xf>
    <xf numFmtId="0" fontId="8" fillId="0" borderId="0" xfId="0" applyFont="1" applyAlignment="1">
      <alignment horizontal="center" vertical="center"/>
    </xf>
    <xf numFmtId="0" fontId="5" fillId="5" borderId="1" xfId="0" applyFont="1" applyFill="1" applyBorder="1" applyAlignment="1" applyProtection="1">
      <alignment horizontal="center"/>
      <protection locked="0"/>
    </xf>
    <xf numFmtId="0" fontId="5" fillId="5" borderId="23" xfId="0" applyFont="1" applyFill="1" applyBorder="1" applyAlignment="1" applyProtection="1">
      <alignment horizontal="center"/>
      <protection locked="0"/>
    </xf>
    <xf numFmtId="0" fontId="7" fillId="6" borderId="1" xfId="0" applyFont="1" applyFill="1" applyBorder="1" applyAlignment="1">
      <alignment horizontal="center"/>
    </xf>
    <xf numFmtId="164" fontId="9" fillId="0" borderId="0" xfId="0" applyNumberFormat="1" applyFont="1" applyAlignment="1">
      <alignment horizontal="center"/>
    </xf>
    <xf numFmtId="0" fontId="3" fillId="6" borderId="28" xfId="0" applyFont="1" applyFill="1" applyBorder="1" applyAlignment="1">
      <alignment horizontal="center"/>
    </xf>
    <xf numFmtId="0" fontId="3" fillId="6" borderId="18" xfId="0" applyFont="1" applyFill="1" applyBorder="1" applyAlignment="1">
      <alignment horizontal="center"/>
    </xf>
    <xf numFmtId="0" fontId="3" fillId="6" borderId="19" xfId="0" applyFont="1" applyFill="1" applyBorder="1" applyAlignment="1">
      <alignment horizontal="center"/>
    </xf>
    <xf numFmtId="0" fontId="3" fillId="6" borderId="1" xfId="0" applyFont="1" applyFill="1" applyBorder="1" applyAlignment="1">
      <alignment horizontal="left" vertical="center"/>
    </xf>
    <xf numFmtId="0" fontId="3" fillId="6" borderId="1" xfId="0" applyFont="1" applyFill="1" applyBorder="1" applyAlignment="1">
      <alignment horizontal="center" vertical="center"/>
    </xf>
    <xf numFmtId="0" fontId="6" fillId="6" borderId="29"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5" fillId="6" borderId="16" xfId="0" applyFont="1" applyFill="1" applyBorder="1" applyAlignment="1">
      <alignment horizontal="center" vertical="center"/>
    </xf>
    <xf numFmtId="0" fontId="5" fillId="6" borderId="11" xfId="0" applyFont="1" applyFill="1" applyBorder="1" applyAlignment="1">
      <alignment horizontal="center" vertical="center"/>
    </xf>
    <xf numFmtId="0" fontId="5" fillId="5" borderId="21" xfId="0" applyFont="1" applyFill="1" applyBorder="1" applyAlignment="1" applyProtection="1">
      <alignment horizontal="center"/>
      <protection locked="0"/>
    </xf>
    <xf numFmtId="0" fontId="5" fillId="6" borderId="1" xfId="0" applyFont="1" applyFill="1" applyBorder="1" applyAlignment="1">
      <alignment horizontal="center" vertical="center"/>
    </xf>
    <xf numFmtId="0" fontId="5" fillId="6" borderId="17" xfId="0" applyFont="1" applyFill="1" applyBorder="1" applyAlignment="1">
      <alignment horizontal="center" vertical="center"/>
    </xf>
    <xf numFmtId="0" fontId="5" fillId="6" borderId="1" xfId="0" applyFont="1" applyFill="1" applyBorder="1" applyAlignment="1">
      <alignment horizontal="center" vertical="center" wrapText="1"/>
    </xf>
    <xf numFmtId="0" fontId="5" fillId="6" borderId="10" xfId="0" applyFont="1" applyFill="1" applyBorder="1" applyAlignment="1">
      <alignment horizontal="center" vertical="center" wrapText="1"/>
    </xf>
    <xf numFmtId="0" fontId="5" fillId="6" borderId="12" xfId="0" applyFont="1" applyFill="1" applyBorder="1" applyAlignment="1">
      <alignment horizontal="center" vertical="center" wrapText="1"/>
    </xf>
    <xf numFmtId="0" fontId="5" fillId="6" borderId="14" xfId="0" applyFont="1" applyFill="1" applyBorder="1" applyAlignment="1">
      <alignment horizontal="center" vertical="center" wrapText="1"/>
    </xf>
    <xf numFmtId="0" fontId="10" fillId="3" borderId="0" xfId="0" applyFont="1" applyFill="1" applyAlignment="1">
      <alignment horizontal="left" vertical="center"/>
    </xf>
    <xf numFmtId="0" fontId="5" fillId="5" borderId="21" xfId="0" applyFont="1" applyFill="1" applyBorder="1" applyAlignment="1">
      <alignment horizontal="center"/>
    </xf>
    <xf numFmtId="0" fontId="5" fillId="5" borderId="1" xfId="0" applyFont="1" applyFill="1" applyBorder="1" applyAlignment="1">
      <alignment horizontal="center"/>
    </xf>
    <xf numFmtId="164" fontId="9" fillId="3" borderId="0" xfId="0" applyNumberFormat="1" applyFont="1" applyFill="1" applyAlignment="1">
      <alignment horizontal="center"/>
    </xf>
    <xf numFmtId="0" fontId="3" fillId="6" borderId="29" xfId="0" applyFont="1" applyFill="1" applyBorder="1" applyAlignment="1">
      <alignment horizontal="center"/>
    </xf>
    <xf numFmtId="0" fontId="3" fillId="6" borderId="21" xfId="0" applyFont="1" applyFill="1" applyBorder="1" applyAlignment="1">
      <alignment horizontal="center"/>
    </xf>
    <xf numFmtId="0" fontId="8" fillId="3" borderId="0" xfId="0" applyFont="1" applyFill="1" applyAlignment="1">
      <alignment horizontal="center" vertical="center"/>
    </xf>
    <xf numFmtId="0" fontId="5" fillId="5" borderId="23" xfId="0" applyFont="1" applyFill="1" applyBorder="1" applyAlignment="1">
      <alignment horizontal="center"/>
    </xf>
    <xf numFmtId="2" fontId="17" fillId="3" borderId="0" xfId="0" applyNumberFormat="1" applyFont="1" applyFill="1" applyAlignment="1">
      <alignment horizontal="center" vertic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6" borderId="37" xfId="0" applyFont="1" applyFill="1" applyBorder="1" applyAlignment="1">
      <alignment horizontal="center"/>
    </xf>
    <xf numFmtId="0" fontId="3" fillId="6" borderId="38" xfId="0" applyFont="1" applyFill="1" applyBorder="1" applyAlignment="1">
      <alignment horizontal="center"/>
    </xf>
    <xf numFmtId="0" fontId="3" fillId="6" borderId="33" xfId="0" applyFont="1" applyFill="1" applyBorder="1" applyAlignment="1">
      <alignment horizontal="center"/>
    </xf>
    <xf numFmtId="0" fontId="3" fillId="6" borderId="39" xfId="0" applyFont="1" applyFill="1" applyBorder="1" applyAlignment="1">
      <alignment horizontal="center"/>
    </xf>
    <xf numFmtId="2" fontId="5" fillId="5" borderId="29" xfId="0" applyNumberFormat="1" applyFont="1" applyFill="1" applyBorder="1" applyAlignment="1">
      <alignment horizontal="center"/>
    </xf>
    <xf numFmtId="2" fontId="5" fillId="5" borderId="21" xfId="0" applyNumberFormat="1" applyFont="1" applyFill="1" applyBorder="1" applyAlignment="1">
      <alignment horizontal="center"/>
    </xf>
    <xf numFmtId="2" fontId="3" fillId="6" borderId="29" xfId="0" applyNumberFormat="1" applyFont="1" applyFill="1" applyBorder="1" applyAlignment="1">
      <alignment horizontal="center"/>
    </xf>
    <xf numFmtId="2" fontId="3" fillId="6" borderId="21" xfId="0" applyNumberFormat="1" applyFont="1" applyFill="1" applyBorder="1" applyAlignment="1">
      <alignment horizontal="center"/>
    </xf>
    <xf numFmtId="0" fontId="5" fillId="6" borderId="1" xfId="0" applyFont="1" applyFill="1" applyBorder="1" applyAlignment="1">
      <alignment horizontal="center"/>
    </xf>
    <xf numFmtId="0" fontId="3" fillId="5" borderId="1" xfId="0" applyFont="1" applyFill="1" applyBorder="1" applyAlignment="1">
      <alignment horizontal="center"/>
    </xf>
    <xf numFmtId="2" fontId="3" fillId="5" borderId="29" xfId="0" applyNumberFormat="1" applyFont="1" applyFill="1" applyBorder="1" applyAlignment="1">
      <alignment horizontal="center"/>
    </xf>
    <xf numFmtId="2" fontId="3" fillId="5" borderId="21" xfId="0" applyNumberFormat="1" applyFont="1" applyFill="1" applyBorder="1" applyAlignment="1">
      <alignment horizontal="center"/>
    </xf>
    <xf numFmtId="0" fontId="3" fillId="5" borderId="23" xfId="0" applyFont="1" applyFill="1" applyBorder="1" applyAlignment="1">
      <alignment horizontal="center"/>
    </xf>
    <xf numFmtId="0" fontId="3" fillId="5" borderId="21" xfId="0" applyFont="1" applyFill="1" applyBorder="1" applyAlignment="1">
      <alignment horizontal="center"/>
    </xf>
    <xf numFmtId="0" fontId="3" fillId="4" borderId="28" xfId="0" applyFont="1" applyFill="1" applyBorder="1" applyAlignment="1">
      <alignment horizontal="center"/>
    </xf>
    <xf numFmtId="0" fontId="3" fillId="4" borderId="18" xfId="0" applyFont="1" applyFill="1" applyBorder="1" applyAlignment="1">
      <alignment horizontal="center"/>
    </xf>
    <xf numFmtId="0" fontId="3" fillId="4" borderId="19" xfId="0" applyFont="1" applyFill="1" applyBorder="1" applyAlignment="1">
      <alignment horizontal="center"/>
    </xf>
    <xf numFmtId="0" fontId="3" fillId="4" borderId="1" xfId="0" applyFont="1" applyFill="1" applyBorder="1" applyAlignment="1">
      <alignment horizontal="center"/>
    </xf>
    <xf numFmtId="0" fontId="6" fillId="4" borderId="29" xfId="0" applyFont="1" applyFill="1" applyBorder="1" applyAlignment="1">
      <alignment horizontal="center" vertical="center" wrapText="1"/>
    </xf>
    <xf numFmtId="0" fontId="6" fillId="4" borderId="30" xfId="0" applyFont="1" applyFill="1" applyBorder="1" applyAlignment="1">
      <alignment horizontal="center" vertical="center" wrapText="1"/>
    </xf>
    <xf numFmtId="164" fontId="16" fillId="3" borderId="33" xfId="0" applyNumberFormat="1" applyFont="1" applyFill="1" applyBorder="1" applyAlignment="1">
      <alignment horizontal="center"/>
    </xf>
    <xf numFmtId="0" fontId="5" fillId="4" borderId="1" xfId="0" applyFont="1" applyFill="1" applyBorder="1" applyAlignment="1">
      <alignment horizontal="center" vertical="center" wrapText="1"/>
    </xf>
    <xf numFmtId="0" fontId="5" fillId="4" borderId="10" xfId="0" applyFont="1" applyFill="1" applyBorder="1" applyAlignment="1">
      <alignment horizontal="center" vertical="center" wrapText="1"/>
    </xf>
    <xf numFmtId="0" fontId="5" fillId="4" borderId="12" xfId="0" applyFont="1" applyFill="1" applyBorder="1" applyAlignment="1">
      <alignment horizontal="center" vertical="center" wrapText="1"/>
    </xf>
    <xf numFmtId="0" fontId="5" fillId="4" borderId="14" xfId="0" applyFont="1" applyFill="1" applyBorder="1" applyAlignment="1">
      <alignment horizontal="center" vertical="center" wrapText="1"/>
    </xf>
    <xf numFmtId="0" fontId="5" fillId="4" borderId="16" xfId="0" applyFont="1" applyFill="1" applyBorder="1" applyAlignment="1">
      <alignment horizontal="center" vertical="center"/>
    </xf>
    <xf numFmtId="0" fontId="5" fillId="4" borderId="1" xfId="0" applyFont="1" applyFill="1" applyBorder="1" applyAlignment="1">
      <alignment horizontal="center" vertical="center"/>
    </xf>
    <xf numFmtId="0" fontId="5" fillId="4" borderId="17" xfId="0" applyFont="1" applyFill="1" applyBorder="1" applyAlignment="1">
      <alignment horizontal="center" vertical="center"/>
    </xf>
    <xf numFmtId="0" fontId="5" fillId="4" borderId="11" xfId="0" applyFont="1" applyFill="1" applyBorder="1" applyAlignment="1">
      <alignment horizontal="center" vertical="center"/>
    </xf>
    <xf numFmtId="0" fontId="3" fillId="4" borderId="1" xfId="0" applyFont="1" applyFill="1" applyBorder="1" applyAlignment="1">
      <alignment horizontal="left" vertical="center"/>
    </xf>
    <xf numFmtId="164" fontId="16" fillId="3" borderId="0" xfId="0" applyNumberFormat="1" applyFont="1" applyFill="1" applyAlignment="1">
      <alignment horizontal="left"/>
    </xf>
    <xf numFmtId="164" fontId="5" fillId="4" borderId="1" xfId="0" applyNumberFormat="1" applyFont="1" applyFill="1" applyBorder="1" applyAlignment="1">
      <alignment vertical="center"/>
    </xf>
    <xf numFmtId="164" fontId="3" fillId="3" borderId="1" xfId="0" applyNumberFormat="1" applyFont="1" applyFill="1" applyBorder="1" applyAlignment="1">
      <alignment horizontal="left"/>
    </xf>
    <xf numFmtId="0" fontId="3" fillId="4" borderId="1" xfId="0" applyFont="1" applyFill="1" applyBorder="1" applyAlignment="1">
      <alignment horizontal="center" vertical="center"/>
    </xf>
    <xf numFmtId="0" fontId="7" fillId="4" borderId="1" xfId="0" applyFont="1" applyFill="1" applyBorder="1" applyAlignment="1">
      <alignment horizontal="center"/>
    </xf>
    <xf numFmtId="0" fontId="5" fillId="4" borderId="1" xfId="0" applyFont="1" applyFill="1" applyBorder="1" applyAlignment="1">
      <alignment horizontal="center"/>
    </xf>
    <xf numFmtId="0" fontId="8" fillId="3" borderId="2" xfId="0" applyFont="1" applyFill="1" applyBorder="1" applyAlignment="1">
      <alignment horizontal="center" vertical="center"/>
    </xf>
    <xf numFmtId="0" fontId="8" fillId="3" borderId="3" xfId="0" applyFont="1" applyFill="1" applyBorder="1" applyAlignment="1">
      <alignment horizontal="center" vertical="center"/>
    </xf>
    <xf numFmtId="0" fontId="8" fillId="3" borderId="4" xfId="0" applyFont="1" applyFill="1" applyBorder="1" applyAlignment="1">
      <alignment horizontal="center" vertical="center"/>
    </xf>
    <xf numFmtId="0" fontId="15" fillId="7" borderId="0" xfId="0" applyFont="1" applyFill="1" applyAlignment="1">
      <alignment horizontal="left" vertical="top"/>
    </xf>
    <xf numFmtId="0" fontId="15" fillId="7" borderId="8" xfId="0" applyFont="1" applyFill="1" applyBorder="1" applyAlignment="1">
      <alignment horizontal="left" vertical="top"/>
    </xf>
  </cellXfs>
  <cellStyles count="2">
    <cellStyle name="Hipervínculo" xfId="1" builtinId="8"/>
    <cellStyle name="Normal" xfId="0" builtinId="0"/>
  </cellStyles>
  <dxfs count="0"/>
  <tableStyles count="0" defaultTableStyle="TableStyleMedium2" defaultPivotStyle="PivotStyleLight16"/>
  <colors>
    <mruColors>
      <color rgb="FF003399"/>
      <color rgb="FF3366CC"/>
      <color rgb="FF0066FF"/>
      <color rgb="FF063CB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6/relationships/vbaProject" Target="vbaProject.bin"/></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528247000350952E-2"/>
          <c:y val="7.2052718905466995E-2"/>
          <c:w val="0.87865270511834237"/>
          <c:h val="0.63474412125753765"/>
        </c:manualLayout>
      </c:layout>
      <c:scatterChart>
        <c:scatterStyle val="lineMarker"/>
        <c:varyColors val="0"/>
        <c:ser>
          <c:idx val="0"/>
          <c:order val="0"/>
          <c:tx>
            <c:strRef>
              <c:f>'Hietograma Bloque Alterno'!$C$27</c:f>
              <c:strCache>
                <c:ptCount val="1"/>
                <c:pt idx="0">
                  <c:v>La Mola </c:v>
                </c:pt>
              </c:strCache>
            </c:strRef>
          </c:tx>
          <c:spPr>
            <a:ln w="19050" cap="rnd">
              <a:solidFill>
                <a:schemeClr val="accent1"/>
              </a:solidFill>
              <a:round/>
            </a:ln>
            <a:effectLst/>
          </c:spPr>
          <c:marker>
            <c:symbol val="none"/>
          </c:marker>
          <c:xVal>
            <c:numRef>
              <c:f>'Hietograma Bloque Alterno'!$B$28:$B$127</c:f>
              <c:numCache>
                <c:formatCode>0.00</c:formatCode>
                <c:ptCount val="10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numCache>
            </c:numRef>
          </c:xVal>
          <c:yVal>
            <c:numRef>
              <c:f>'Hietograma Bloque Alterno'!$C$28:$C$127</c:f>
              <c:numCache>
                <c:formatCode>0.00</c:formatCode>
                <c:ptCount val="100"/>
                <c:pt idx="0">
                  <c:v>0.86025481595633835</c:v>
                </c:pt>
                <c:pt idx="1">
                  <c:v>0.88693797531684027</c:v>
                </c:pt>
                <c:pt idx="2">
                  <c:v>0.91611929511601886</c:v>
                </c:pt>
                <c:pt idx="3">
                  <c:v>0.9482093615263878</c:v>
                </c:pt>
                <c:pt idx="4">
                  <c:v>0.98371931767506027</c:v>
                </c:pt>
                <c:pt idx="5">
                  <c:v>1.023294800936462</c:v>
                </c:pt>
                <c:pt idx="6">
                  <c:v>1.0677649830399858</c:v>
                </c:pt>
                <c:pt idx="7">
                  <c:v>1.118215343373862</c:v>
                </c:pt>
                <c:pt idx="8">
                  <c:v>1.176099038988184</c:v>
                </c:pt>
                <c:pt idx="9">
                  <c:v>1.2434136101873818</c:v>
                </c:pt>
                <c:pt idx="10">
                  <c:v>1.3229936650361083</c:v>
                </c:pt>
                <c:pt idx="11">
                  <c:v>1.4190215779774249</c:v>
                </c:pt>
                <c:pt idx="12">
                  <c:v>1.5379779735870827</c:v>
                </c:pt>
                <c:pt idx="13">
                  <c:v>1.6905623269713814</c:v>
                </c:pt>
                <c:pt idx="14">
                  <c:v>1.8960205264226033</c:v>
                </c:pt>
                <c:pt idx="15">
                  <c:v>2.1935029260692218</c:v>
                </c:pt>
                <c:pt idx="16">
                  <c:v>2.6797093416410362</c:v>
                </c:pt>
                <c:pt idx="17">
                  <c:v>3.6995804414318414</c:v>
                </c:pt>
                <c:pt idx="18">
                  <c:v>13.198148615829417</c:v>
                </c:pt>
                <c:pt idx="19">
                  <c:v>4.9313065370628912</c:v>
                </c:pt>
                <c:pt idx="20">
                  <c:v>3.0742408960260938</c:v>
                </c:pt>
                <c:pt idx="21">
                  <c:v>2.4021684011973079</c:v>
                </c:pt>
                <c:pt idx="22">
                  <c:v>2.0293857590033682</c:v>
                </c:pt>
                <c:pt idx="23">
                  <c:v>1.7849253203153594</c:v>
                </c:pt>
                <c:pt idx="24">
                  <c:v>1.6091432277129485</c:v>
                </c:pt>
                <c:pt idx="25">
                  <c:v>1.4750971237955071</c:v>
                </c:pt>
                <c:pt idx="26">
                  <c:v>1.368616232195663</c:v>
                </c:pt>
                <c:pt idx="27">
                  <c:v>1.2814488293842956</c:v>
                </c:pt>
                <c:pt idx="28">
                  <c:v>1.2084244837637641</c:v>
                </c:pt>
                <c:pt idx="29">
                  <c:v>1.1461186282108073</c:v>
                </c:pt>
                <c:pt idx="30">
                  <c:v>1.0921620989905279</c:v>
                </c:pt>
                <c:pt idx="31">
                  <c:v>1.0448572876959048</c:v>
                </c:pt>
                <c:pt idx="32">
                  <c:v>1.0029520561368557</c:v>
                </c:pt>
                <c:pt idx="33">
                  <c:v>0.96550013785322619</c:v>
                </c:pt>
                <c:pt idx="34">
                  <c:v>0.9317714846775047</c:v>
                </c:pt>
                <c:pt idx="35">
                  <c:v>0.90119273977542491</c:v>
                </c:pt>
                <c:pt idx="36">
                  <c:v>0.87330656801140094</c:v>
                </c:pt>
                <c:pt idx="37">
                  <c:v>0.84774317213660311</c:v>
                </c:pt>
              </c:numCache>
            </c:numRef>
          </c:yVal>
          <c:smooth val="0"/>
          <c:extLst>
            <c:ext xmlns:c16="http://schemas.microsoft.com/office/drawing/2014/chart" uri="{C3380CC4-5D6E-409C-BE32-E72D297353CC}">
              <c16:uniqueId val="{00000000-99E1-428E-B7D5-6C47211F4DA2}"/>
            </c:ext>
          </c:extLst>
        </c:ser>
        <c:ser>
          <c:idx val="1"/>
          <c:order val="1"/>
          <c:tx>
            <c:strRef>
              <c:f>'Hietograma Bloque Alterno'!$D$27</c:f>
              <c:strCache>
                <c:ptCount val="1"/>
                <c:pt idx="0">
                  <c:v>Hacienda El Carmen</c:v>
                </c:pt>
              </c:strCache>
            </c:strRef>
          </c:tx>
          <c:spPr>
            <a:ln w="19050" cap="rnd">
              <a:solidFill>
                <a:schemeClr val="accent2"/>
              </a:solidFill>
              <a:round/>
            </a:ln>
            <a:effectLst/>
          </c:spPr>
          <c:marker>
            <c:symbol val="none"/>
          </c:marker>
          <c:xVal>
            <c:numRef>
              <c:f>'Hietograma Bloque Alterno'!$B$28:$B$127</c:f>
              <c:numCache>
                <c:formatCode>0.00</c:formatCode>
                <c:ptCount val="10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numCache>
            </c:numRef>
          </c:xVal>
          <c:yVal>
            <c:numRef>
              <c:f>'Hietograma Bloque Alterno'!$D$28:$D$127</c:f>
              <c:numCache>
                <c:formatCode>0.00</c:formatCode>
                <c:ptCount val="100"/>
                <c:pt idx="0">
                  <c:v>0.82316853523733613</c:v>
                </c:pt>
                <c:pt idx="1">
                  <c:v>0.84655159208267605</c:v>
                </c:pt>
                <c:pt idx="2">
                  <c:v>0.87205710717817198</c:v>
                </c:pt>
                <c:pt idx="3">
                  <c:v>0.90002725874085598</c:v>
                </c:pt>
                <c:pt idx="4">
                  <c:v>0.93088683989644494</c:v>
                </c:pt>
                <c:pt idx="5">
                  <c:v>0.96517082068380233</c:v>
                </c:pt>
                <c:pt idx="6">
                  <c:v>1.0035640556005774</c:v>
                </c:pt>
                <c:pt idx="7">
                  <c:v>1.0469600169528093</c:v>
                </c:pt>
                <c:pt idx="8">
                  <c:v>1.0965503641229191</c:v>
                </c:pt>
                <c:pt idx="9">
                  <c:v>1.1539665183504439</c:v>
                </c:pt>
                <c:pt idx="10">
                  <c:v>1.2215131806270705</c:v>
                </c:pt>
                <c:pt idx="11">
                  <c:v>1.3025739093426552</c:v>
                </c:pt>
                <c:pt idx="12">
                  <c:v>1.4023620453563481</c:v>
                </c:pt>
                <c:pt idx="13">
                  <c:v>1.5294290928961765</c:v>
                </c:pt>
                <c:pt idx="14">
                  <c:v>1.6990399392221889</c:v>
                </c:pt>
                <c:pt idx="15">
                  <c:v>1.9419571242826059</c:v>
                </c:pt>
                <c:pt idx="16">
                  <c:v>2.3332406782733663</c:v>
                </c:pt>
                <c:pt idx="17">
                  <c:v>3.1358058411829628</c:v>
                </c:pt>
                <c:pt idx="18">
                  <c:v>9.7807064332617433</c:v>
                </c:pt>
                <c:pt idx="19">
                  <c:v>4.0800940317106331</c:v>
                </c:pt>
                <c:pt idx="20">
                  <c:v>2.6463295943047918</c:v>
                </c:pt>
                <c:pt idx="21">
                  <c:v>2.1106897635727329</c:v>
                </c:pt>
                <c:pt idx="22">
                  <c:v>1.8083084338850206</c:v>
                </c:pt>
                <c:pt idx="23">
                  <c:v>1.6075293458267588</c:v>
                </c:pt>
                <c:pt idx="24">
                  <c:v>1.4617505172851111</c:v>
                </c:pt>
                <c:pt idx="25">
                  <c:v>1.3496968570225647</c:v>
                </c:pt>
                <c:pt idx="26">
                  <c:v>1.260083762905694</c:v>
                </c:pt>
                <c:pt idx="27">
                  <c:v>1.186293836204527</c:v>
                </c:pt>
                <c:pt idx="28">
                  <c:v>1.1241555841919677</c:v>
                </c:pt>
                <c:pt idx="29">
                  <c:v>1.070891387309743</c:v>
                </c:pt>
                <c:pt idx="30">
                  <c:v>1.0245705404674936</c:v>
                </c:pt>
                <c:pt idx="31">
                  <c:v>0.98380368955857023</c:v>
                </c:pt>
                <c:pt idx="32">
                  <c:v>0.94756206328961667</c:v>
                </c:pt>
                <c:pt idx="33">
                  <c:v>0.91506541022711474</c:v>
                </c:pt>
                <c:pt idx="34">
                  <c:v>0.88570976608085061</c:v>
                </c:pt>
                <c:pt idx="35">
                  <c:v>0.85901933167975386</c:v>
                </c:pt>
                <c:pt idx="36">
                  <c:v>0.83461349232668169</c:v>
                </c:pt>
                <c:pt idx="37">
                  <c:v>0.8121836515658174</c:v>
                </c:pt>
              </c:numCache>
            </c:numRef>
          </c:yVal>
          <c:smooth val="0"/>
          <c:extLst>
            <c:ext xmlns:c16="http://schemas.microsoft.com/office/drawing/2014/chart" uri="{C3380CC4-5D6E-409C-BE32-E72D297353CC}">
              <c16:uniqueId val="{00000001-99E1-428E-B7D5-6C47211F4DA2}"/>
            </c:ext>
          </c:extLst>
        </c:ser>
        <c:ser>
          <c:idx val="2"/>
          <c:order val="2"/>
          <c:tx>
            <c:strRef>
              <c:f>'Hietograma Bloque Alterno'!$E$27</c:f>
              <c:strCache>
                <c:ptCount val="1"/>
                <c:pt idx="0">
                  <c:v>Llano Grande Liberia</c:v>
                </c:pt>
              </c:strCache>
            </c:strRef>
          </c:tx>
          <c:spPr>
            <a:ln w="19050" cap="rnd">
              <a:solidFill>
                <a:schemeClr val="accent3"/>
              </a:solidFill>
              <a:round/>
            </a:ln>
            <a:effectLst/>
          </c:spPr>
          <c:marker>
            <c:symbol val="none"/>
          </c:marker>
          <c:xVal>
            <c:numRef>
              <c:f>'Hietograma Bloque Alterno'!$B$28:$B$127</c:f>
              <c:numCache>
                <c:formatCode>0.00</c:formatCode>
                <c:ptCount val="10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numCache>
            </c:numRef>
          </c:xVal>
          <c:yVal>
            <c:numRef>
              <c:f>'Hietograma Bloque Alterno'!$E$28:$E$127</c:f>
              <c:numCache>
                <c:formatCode>0.00</c:formatCode>
                <c:ptCount val="100"/>
                <c:pt idx="0">
                  <c:v>0.76783699297745045</c:v>
                </c:pt>
                <c:pt idx="1">
                  <c:v>0.79424565801923563</c:v>
                </c:pt>
                <c:pt idx="2">
                  <c:v>0.82322422453428601</c:v>
                </c:pt>
                <c:pt idx="3">
                  <c:v>0.85520549507417343</c:v>
                </c:pt>
                <c:pt idx="4">
                  <c:v>0.89073021364936267</c:v>
                </c:pt>
                <c:pt idx="5">
                  <c:v>0.93048403594694662</c:v>
                </c:pt>
                <c:pt idx="6">
                  <c:v>0.97535116053538218</c:v>
                </c:pt>
                <c:pt idx="7">
                  <c:v>1.0264942487093478</c:v>
                </c:pt>
                <c:pt idx="8">
                  <c:v>1.0854772851469434</c:v>
                </c:pt>
                <c:pt idx="9">
                  <c:v>1.1544614754252578</c:v>
                </c:pt>
                <c:pt idx="10">
                  <c:v>1.2365314721906913</c:v>
                </c:pt>
                <c:pt idx="11">
                  <c:v>1.3362680090353649</c:v>
                </c:pt>
                <c:pt idx="12">
                  <c:v>1.4608208228420239</c:v>
                </c:pt>
                <c:pt idx="13">
                  <c:v>1.6220933230000512</c:v>
                </c:pt>
                <c:pt idx="14">
                  <c:v>1.841709456114117</c:v>
                </c:pt>
                <c:pt idx="15">
                  <c:v>2.1641921112587212</c:v>
                </c:pt>
                <c:pt idx="16">
                  <c:v>2.7012588692682549</c:v>
                </c:pt>
                <c:pt idx="17">
                  <c:v>3.8609247359640726</c:v>
                </c:pt>
                <c:pt idx="18">
                  <c:v>16.617730779174718</c:v>
                </c:pt>
                <c:pt idx="19">
                  <c:v>5.3094964430405334</c:v>
                </c:pt>
                <c:pt idx="20">
                  <c:v>3.1449978228484596</c:v>
                </c:pt>
                <c:pt idx="21">
                  <c:v>2.3932618627350877</c:v>
                </c:pt>
                <c:pt idx="22">
                  <c:v>1.9856573953533427</c:v>
                </c:pt>
                <c:pt idx="23">
                  <c:v>1.7226229909307875</c:v>
                </c:pt>
                <c:pt idx="24">
                  <c:v>1.5358346374299714</c:v>
                </c:pt>
                <c:pt idx="25">
                  <c:v>1.394847788396163</c:v>
                </c:pt>
                <c:pt idx="26">
                  <c:v>1.2838226322180546</c:v>
                </c:pt>
                <c:pt idx="27">
                  <c:v>1.1936187244971421</c:v>
                </c:pt>
                <c:pt idx="28">
                  <c:v>1.1185531883871818</c:v>
                </c:pt>
                <c:pt idx="29">
                  <c:v>1.0548876865635108</c:v>
                </c:pt>
                <c:pt idx="30">
                  <c:v>1.000051705018528</c:v>
                </c:pt>
                <c:pt idx="31">
                  <c:v>0.95221347142642543</c:v>
                </c:pt>
                <c:pt idx="32">
                  <c:v>0.91002865516585985</c:v>
                </c:pt>
                <c:pt idx="33">
                  <c:v>0.87248599518556347</c:v>
                </c:pt>
                <c:pt idx="34">
                  <c:v>0.83880862416683044</c:v>
                </c:pt>
                <c:pt idx="35">
                  <c:v>0.80838883494098468</c:v>
                </c:pt>
                <c:pt idx="36">
                  <c:v>0.78074369140136923</c:v>
                </c:pt>
                <c:pt idx="37">
                  <c:v>0.7554840565287293</c:v>
                </c:pt>
              </c:numCache>
            </c:numRef>
          </c:yVal>
          <c:smooth val="0"/>
          <c:extLst>
            <c:ext xmlns:c16="http://schemas.microsoft.com/office/drawing/2014/chart" uri="{C3380CC4-5D6E-409C-BE32-E72D297353CC}">
              <c16:uniqueId val="{00000002-99E1-428E-B7D5-6C47211F4DA2}"/>
            </c:ext>
          </c:extLst>
        </c:ser>
        <c:ser>
          <c:idx val="3"/>
          <c:order val="3"/>
          <c:tx>
            <c:strRef>
              <c:f>'Hietograma Bloque Alterno'!$F$27</c:f>
              <c:strCache>
                <c:ptCount val="1"/>
              </c:strCache>
            </c:strRef>
          </c:tx>
          <c:spPr>
            <a:ln w="19050" cap="rnd">
              <a:solidFill>
                <a:schemeClr val="accent4"/>
              </a:solidFill>
              <a:round/>
            </a:ln>
            <a:effectLst/>
          </c:spPr>
          <c:marker>
            <c:symbol val="none"/>
          </c:marker>
          <c:xVal>
            <c:numRef>
              <c:f>'Hietograma Bloque Alterno'!$B$28:$B$127</c:f>
              <c:numCache>
                <c:formatCode>0.00</c:formatCode>
                <c:ptCount val="10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numCache>
            </c:numRef>
          </c:xVal>
          <c:yVal>
            <c:numRef>
              <c:f>'Hietograma Bloque Alterno'!$F$28:$F$127</c:f>
              <c:numCache>
                <c:formatCode>0.00</c:formatCode>
                <c:ptCount val="100"/>
              </c:numCache>
            </c:numRef>
          </c:yVal>
          <c:smooth val="0"/>
          <c:extLst>
            <c:ext xmlns:c16="http://schemas.microsoft.com/office/drawing/2014/chart" uri="{C3380CC4-5D6E-409C-BE32-E72D297353CC}">
              <c16:uniqueId val="{00000003-99E1-428E-B7D5-6C47211F4DA2}"/>
            </c:ext>
          </c:extLst>
        </c:ser>
        <c:ser>
          <c:idx val="4"/>
          <c:order val="4"/>
          <c:tx>
            <c:strRef>
              <c:f>'Hietograma Bloque Alterno'!$G$27</c:f>
              <c:strCache>
                <c:ptCount val="1"/>
              </c:strCache>
            </c:strRef>
          </c:tx>
          <c:spPr>
            <a:ln w="19050" cap="rnd">
              <a:solidFill>
                <a:schemeClr val="accent5"/>
              </a:solidFill>
              <a:round/>
            </a:ln>
            <a:effectLst/>
          </c:spPr>
          <c:marker>
            <c:symbol val="none"/>
          </c:marker>
          <c:xVal>
            <c:numRef>
              <c:f>'Hietograma Bloque Alterno'!$B$28:$B$127</c:f>
              <c:numCache>
                <c:formatCode>0.00</c:formatCode>
                <c:ptCount val="10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numCache>
            </c:numRef>
          </c:xVal>
          <c:yVal>
            <c:numRef>
              <c:f>'Hietograma Bloque Alterno'!$G$28:$G$127</c:f>
              <c:numCache>
                <c:formatCode>0.00</c:formatCode>
                <c:ptCount val="100"/>
              </c:numCache>
            </c:numRef>
          </c:yVal>
          <c:smooth val="0"/>
          <c:extLst>
            <c:ext xmlns:c16="http://schemas.microsoft.com/office/drawing/2014/chart" uri="{C3380CC4-5D6E-409C-BE32-E72D297353CC}">
              <c16:uniqueId val="{00000004-99E1-428E-B7D5-6C47211F4DA2}"/>
            </c:ext>
          </c:extLst>
        </c:ser>
        <c:ser>
          <c:idx val="5"/>
          <c:order val="5"/>
          <c:tx>
            <c:strRef>
              <c:f>'Hietograma Bloque Alterno'!$H$27</c:f>
              <c:strCache>
                <c:ptCount val="1"/>
              </c:strCache>
            </c:strRef>
          </c:tx>
          <c:spPr>
            <a:ln w="19050" cap="rnd">
              <a:solidFill>
                <a:schemeClr val="accent6"/>
              </a:solidFill>
              <a:round/>
            </a:ln>
            <a:effectLst/>
          </c:spPr>
          <c:marker>
            <c:symbol val="none"/>
          </c:marker>
          <c:xVal>
            <c:numRef>
              <c:f>'Hietograma Bloque Alterno'!$B$28:$B$127</c:f>
              <c:numCache>
                <c:formatCode>0.00</c:formatCode>
                <c:ptCount val="10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numCache>
            </c:numRef>
          </c:xVal>
          <c:yVal>
            <c:numRef>
              <c:f>'Hietograma Bloque Alterno'!$H$28:$H$127</c:f>
              <c:numCache>
                <c:formatCode>0.00</c:formatCode>
                <c:ptCount val="100"/>
              </c:numCache>
            </c:numRef>
          </c:yVal>
          <c:smooth val="0"/>
          <c:extLst>
            <c:ext xmlns:c16="http://schemas.microsoft.com/office/drawing/2014/chart" uri="{C3380CC4-5D6E-409C-BE32-E72D297353CC}">
              <c16:uniqueId val="{00000005-99E1-428E-B7D5-6C47211F4DA2}"/>
            </c:ext>
          </c:extLst>
        </c:ser>
        <c:ser>
          <c:idx val="6"/>
          <c:order val="6"/>
          <c:tx>
            <c:strRef>
              <c:f>'Hietograma Bloque Alterno'!$I$27</c:f>
              <c:strCache>
                <c:ptCount val="1"/>
              </c:strCache>
            </c:strRef>
          </c:tx>
          <c:spPr>
            <a:ln w="19050" cap="rnd">
              <a:solidFill>
                <a:schemeClr val="accent1">
                  <a:lumMod val="60000"/>
                </a:schemeClr>
              </a:solidFill>
              <a:round/>
            </a:ln>
            <a:effectLst/>
          </c:spPr>
          <c:marker>
            <c:symbol val="none"/>
          </c:marker>
          <c:xVal>
            <c:numRef>
              <c:f>'Hietograma Bloque Alterno'!$B$28:$B$127</c:f>
              <c:numCache>
                <c:formatCode>0.00</c:formatCode>
                <c:ptCount val="10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numCache>
            </c:numRef>
          </c:xVal>
          <c:yVal>
            <c:numRef>
              <c:f>'Hietograma Bloque Alterno'!$I$28:$I$127</c:f>
              <c:numCache>
                <c:formatCode>0.00</c:formatCode>
                <c:ptCount val="100"/>
              </c:numCache>
            </c:numRef>
          </c:yVal>
          <c:smooth val="0"/>
          <c:extLst>
            <c:ext xmlns:c16="http://schemas.microsoft.com/office/drawing/2014/chart" uri="{C3380CC4-5D6E-409C-BE32-E72D297353CC}">
              <c16:uniqueId val="{00000006-99E1-428E-B7D5-6C47211F4DA2}"/>
            </c:ext>
          </c:extLst>
        </c:ser>
        <c:ser>
          <c:idx val="7"/>
          <c:order val="7"/>
          <c:tx>
            <c:strRef>
              <c:f>'Hietograma Bloque Alterno'!$J$27</c:f>
              <c:strCache>
                <c:ptCount val="1"/>
              </c:strCache>
            </c:strRef>
          </c:tx>
          <c:spPr>
            <a:ln w="19050" cap="rnd">
              <a:solidFill>
                <a:schemeClr val="accent2">
                  <a:lumMod val="60000"/>
                </a:schemeClr>
              </a:solidFill>
              <a:round/>
            </a:ln>
            <a:effectLst/>
          </c:spPr>
          <c:marker>
            <c:symbol val="none"/>
          </c:marker>
          <c:xVal>
            <c:numRef>
              <c:f>'Hietograma Bloque Alterno'!$B$28:$B$127</c:f>
              <c:numCache>
                <c:formatCode>0.00</c:formatCode>
                <c:ptCount val="10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numCache>
            </c:numRef>
          </c:xVal>
          <c:yVal>
            <c:numRef>
              <c:f>'Hietograma Bloque Alterno'!$J$28:$J$127</c:f>
              <c:numCache>
                <c:formatCode>0.00</c:formatCode>
                <c:ptCount val="100"/>
              </c:numCache>
            </c:numRef>
          </c:yVal>
          <c:smooth val="0"/>
          <c:extLst>
            <c:ext xmlns:c16="http://schemas.microsoft.com/office/drawing/2014/chart" uri="{C3380CC4-5D6E-409C-BE32-E72D297353CC}">
              <c16:uniqueId val="{00000007-99E1-428E-B7D5-6C47211F4DA2}"/>
            </c:ext>
          </c:extLst>
        </c:ser>
        <c:ser>
          <c:idx val="8"/>
          <c:order val="8"/>
          <c:tx>
            <c:strRef>
              <c:f>'Hietograma Bloque Alterno'!$K$27</c:f>
              <c:strCache>
                <c:ptCount val="1"/>
              </c:strCache>
            </c:strRef>
          </c:tx>
          <c:spPr>
            <a:ln w="19050" cap="rnd">
              <a:solidFill>
                <a:schemeClr val="accent3">
                  <a:lumMod val="60000"/>
                </a:schemeClr>
              </a:solidFill>
              <a:round/>
            </a:ln>
            <a:effectLst/>
          </c:spPr>
          <c:marker>
            <c:symbol val="none"/>
          </c:marker>
          <c:xVal>
            <c:numRef>
              <c:f>'Hietograma Bloque Alterno'!$B$28:$B$127</c:f>
              <c:numCache>
                <c:formatCode>0.00</c:formatCode>
                <c:ptCount val="10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numCache>
            </c:numRef>
          </c:xVal>
          <c:yVal>
            <c:numRef>
              <c:f>'Hietograma Bloque Alterno'!$K$28:$K$127</c:f>
              <c:numCache>
                <c:formatCode>0.00</c:formatCode>
                <c:ptCount val="100"/>
              </c:numCache>
            </c:numRef>
          </c:yVal>
          <c:smooth val="0"/>
          <c:extLst>
            <c:ext xmlns:c16="http://schemas.microsoft.com/office/drawing/2014/chart" uri="{C3380CC4-5D6E-409C-BE32-E72D297353CC}">
              <c16:uniqueId val="{00000008-99E1-428E-B7D5-6C47211F4DA2}"/>
            </c:ext>
          </c:extLst>
        </c:ser>
        <c:dLbls>
          <c:showLegendKey val="0"/>
          <c:showVal val="0"/>
          <c:showCatName val="0"/>
          <c:showSerName val="0"/>
          <c:showPercent val="0"/>
          <c:showBubbleSize val="0"/>
        </c:dLbls>
        <c:axId val="1095361296"/>
        <c:axId val="1100426272"/>
      </c:scatterChart>
      <c:valAx>
        <c:axId val="1095361296"/>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2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r>
                  <a:rPr lang="es-CR" sz="1200"/>
                  <a:t>Tiempo (min)</a:t>
                </a:r>
              </a:p>
            </c:rich>
          </c:tx>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R"/>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R"/>
          </a:p>
        </c:txPr>
        <c:crossAx val="1100426272"/>
        <c:crosses val="autoZero"/>
        <c:crossBetween val="midCat"/>
      </c:valAx>
      <c:valAx>
        <c:axId val="110042627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2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r>
                  <a:rPr lang="es-CR" sz="1200"/>
                  <a:t>Precipitación (mm)</a:t>
                </a:r>
              </a:p>
            </c:rich>
          </c:tx>
          <c:layout>
            <c:manualLayout>
              <c:xMode val="edge"/>
              <c:yMode val="edge"/>
              <c:x val="1.7566087780344661E-2"/>
              <c:y val="0.26827370577196147"/>
            </c:manualLayout>
          </c:layout>
          <c:overlay val="0"/>
          <c:spPr>
            <a:noFill/>
            <a:ln>
              <a:noFill/>
            </a:ln>
            <a:effectLst/>
          </c:spPr>
          <c:txPr>
            <a:bodyPr rot="-5400000" spcFirstLastPara="1" vertOverflow="ellipsis" vert="horz" wrap="square" anchor="ctr" anchorCtr="1"/>
            <a:lstStyle/>
            <a:p>
              <a:pPr>
                <a:defRPr sz="12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R"/>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R"/>
          </a:p>
        </c:txPr>
        <c:crossAx val="1095361296"/>
        <c:crosses val="autoZero"/>
        <c:crossBetween val="midCat"/>
      </c:valAx>
      <c:spPr>
        <a:noFill/>
        <a:ln>
          <a:noFill/>
        </a:ln>
        <a:effectLst/>
      </c:spPr>
    </c:plotArea>
    <c:legend>
      <c:legendPos val="b"/>
      <c:layout>
        <c:manualLayout>
          <c:xMode val="edge"/>
          <c:yMode val="edge"/>
          <c:x val="8.5822043282036756E-3"/>
          <c:y val="0.83681151312569058"/>
          <c:w val="0.976588594292642"/>
          <c:h val="0.15785989007146753"/>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s-C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528247000350952E-2"/>
          <c:y val="7.2052718905466995E-2"/>
          <c:w val="0.87865270511834237"/>
          <c:h val="0.63474412125753765"/>
        </c:manualLayout>
      </c:layout>
      <c:scatterChart>
        <c:scatterStyle val="lineMarker"/>
        <c:varyColors val="0"/>
        <c:ser>
          <c:idx val="0"/>
          <c:order val="0"/>
          <c:tx>
            <c:strRef>
              <c:f>'Hietograma Sifalda'!$C$27</c:f>
              <c:strCache>
                <c:ptCount val="1"/>
                <c:pt idx="0">
                  <c:v>Hacienda El Carmen</c:v>
                </c:pt>
              </c:strCache>
            </c:strRef>
          </c:tx>
          <c:spPr>
            <a:ln w="19050" cap="rnd">
              <a:solidFill>
                <a:schemeClr val="accent1"/>
              </a:solidFill>
              <a:round/>
            </a:ln>
            <a:effectLst/>
          </c:spPr>
          <c:marker>
            <c:symbol val="none"/>
          </c:marker>
          <c:xVal>
            <c:numRef>
              <c:f>'Hietograma Sifalda'!$B$28:$B$33</c:f>
              <c:numCache>
                <c:formatCode>0.00</c:formatCode>
                <c:ptCount val="6"/>
                <c:pt idx="0" formatCode="General">
                  <c:v>0</c:v>
                </c:pt>
                <c:pt idx="1">
                  <c:v>9.5</c:v>
                </c:pt>
                <c:pt idx="2">
                  <c:v>10.5</c:v>
                </c:pt>
                <c:pt idx="3">
                  <c:v>18</c:v>
                </c:pt>
                <c:pt idx="4">
                  <c:v>19</c:v>
                </c:pt>
                <c:pt idx="5">
                  <c:v>38</c:v>
                </c:pt>
              </c:numCache>
            </c:numRef>
          </c:xVal>
          <c:yVal>
            <c:numRef>
              <c:f>'Hietograma Sifalda'!$C$28:$C$33</c:f>
              <c:numCache>
                <c:formatCode>0.00</c:formatCode>
                <c:ptCount val="6"/>
                <c:pt idx="0">
                  <c:v>0.24060743057647341</c:v>
                </c:pt>
                <c:pt idx="1">
                  <c:v>1.6040495371764896</c:v>
                </c:pt>
                <c:pt idx="2">
                  <c:v>3.6893139355059259</c:v>
                </c:pt>
                <c:pt idx="3">
                  <c:v>3.6893139355059259</c:v>
                </c:pt>
                <c:pt idx="4">
                  <c:v>1.6040495371764896</c:v>
                </c:pt>
                <c:pt idx="5">
                  <c:v>0.32080990743529797</c:v>
                </c:pt>
              </c:numCache>
            </c:numRef>
          </c:yVal>
          <c:smooth val="0"/>
          <c:extLst>
            <c:ext xmlns:c16="http://schemas.microsoft.com/office/drawing/2014/chart" uri="{C3380CC4-5D6E-409C-BE32-E72D297353CC}">
              <c16:uniqueId val="{00000000-0470-44E2-A269-A9B6A9CCF574}"/>
            </c:ext>
          </c:extLst>
        </c:ser>
        <c:ser>
          <c:idx val="1"/>
          <c:order val="1"/>
          <c:tx>
            <c:strRef>
              <c:f>'Hietograma Sifalda'!$D$27</c:f>
              <c:strCache>
                <c:ptCount val="1"/>
                <c:pt idx="0">
                  <c:v>Llano Grande Liberia</c:v>
                </c:pt>
              </c:strCache>
            </c:strRef>
          </c:tx>
          <c:spPr>
            <a:ln w="19050" cap="rnd">
              <a:solidFill>
                <a:schemeClr val="accent2"/>
              </a:solidFill>
              <a:round/>
            </a:ln>
            <a:effectLst/>
          </c:spPr>
          <c:marker>
            <c:symbol val="none"/>
          </c:marker>
          <c:xVal>
            <c:numRef>
              <c:f>'Hietograma Sifalda'!$B$28:$B$33</c:f>
              <c:numCache>
                <c:formatCode>0.00</c:formatCode>
                <c:ptCount val="6"/>
                <c:pt idx="0" formatCode="General">
                  <c:v>0</c:v>
                </c:pt>
                <c:pt idx="1">
                  <c:v>9.5</c:v>
                </c:pt>
                <c:pt idx="2">
                  <c:v>10.5</c:v>
                </c:pt>
                <c:pt idx="3">
                  <c:v>18</c:v>
                </c:pt>
                <c:pt idx="4">
                  <c:v>19</c:v>
                </c:pt>
                <c:pt idx="5">
                  <c:v>38</c:v>
                </c:pt>
              </c:numCache>
            </c:numRef>
          </c:xVal>
          <c:yVal>
            <c:numRef>
              <c:f>'Hietograma Sifalda'!$D$28:$D$33</c:f>
              <c:numCache>
                <c:formatCode>0.00</c:formatCode>
                <c:ptCount val="6"/>
                <c:pt idx="0">
                  <c:v>0.28105597332276677</c:v>
                </c:pt>
                <c:pt idx="1">
                  <c:v>1.8737064888184454</c:v>
                </c:pt>
                <c:pt idx="2">
                  <c:v>4.3095249242824245</c:v>
                </c:pt>
                <c:pt idx="3">
                  <c:v>4.3095249242824245</c:v>
                </c:pt>
                <c:pt idx="4">
                  <c:v>1.8737064888184454</c:v>
                </c:pt>
                <c:pt idx="5">
                  <c:v>0.37474129776368914</c:v>
                </c:pt>
              </c:numCache>
            </c:numRef>
          </c:yVal>
          <c:smooth val="0"/>
          <c:extLst>
            <c:ext xmlns:c16="http://schemas.microsoft.com/office/drawing/2014/chart" uri="{C3380CC4-5D6E-409C-BE32-E72D297353CC}">
              <c16:uniqueId val="{00000001-0470-44E2-A269-A9B6A9CCF574}"/>
            </c:ext>
          </c:extLst>
        </c:ser>
        <c:ser>
          <c:idx val="2"/>
          <c:order val="2"/>
          <c:tx>
            <c:strRef>
              <c:f>'Hietograma Sifalda'!$E$27</c:f>
              <c:strCache>
                <c:ptCount val="1"/>
              </c:strCache>
            </c:strRef>
          </c:tx>
          <c:spPr>
            <a:ln w="19050" cap="rnd">
              <a:solidFill>
                <a:schemeClr val="accent3"/>
              </a:solidFill>
              <a:round/>
            </a:ln>
            <a:effectLst/>
          </c:spPr>
          <c:marker>
            <c:symbol val="none"/>
          </c:marker>
          <c:xVal>
            <c:numRef>
              <c:f>'Hietograma Sifalda'!$B$28:$B$33</c:f>
              <c:numCache>
                <c:formatCode>0.00</c:formatCode>
                <c:ptCount val="6"/>
                <c:pt idx="0" formatCode="General">
                  <c:v>0</c:v>
                </c:pt>
                <c:pt idx="1">
                  <c:v>9.5</c:v>
                </c:pt>
                <c:pt idx="2">
                  <c:v>10.5</c:v>
                </c:pt>
                <c:pt idx="3">
                  <c:v>18</c:v>
                </c:pt>
                <c:pt idx="4">
                  <c:v>19</c:v>
                </c:pt>
                <c:pt idx="5">
                  <c:v>38</c:v>
                </c:pt>
              </c:numCache>
            </c:numRef>
          </c:xVal>
          <c:yVal>
            <c:numRef>
              <c:f>'Hietograma Sifalda'!$E$28:$E$33</c:f>
              <c:numCache>
                <c:formatCode>0.00</c:formatCode>
                <c:ptCount val="6"/>
              </c:numCache>
            </c:numRef>
          </c:yVal>
          <c:smooth val="0"/>
          <c:extLst>
            <c:ext xmlns:c16="http://schemas.microsoft.com/office/drawing/2014/chart" uri="{C3380CC4-5D6E-409C-BE32-E72D297353CC}">
              <c16:uniqueId val="{00000002-0470-44E2-A269-A9B6A9CCF574}"/>
            </c:ext>
          </c:extLst>
        </c:ser>
        <c:ser>
          <c:idx val="3"/>
          <c:order val="3"/>
          <c:tx>
            <c:strRef>
              <c:f>'Hietograma Sifalda'!$F$27</c:f>
              <c:strCache>
                <c:ptCount val="1"/>
              </c:strCache>
            </c:strRef>
          </c:tx>
          <c:spPr>
            <a:ln w="19050" cap="rnd">
              <a:solidFill>
                <a:schemeClr val="accent4"/>
              </a:solidFill>
              <a:round/>
            </a:ln>
            <a:effectLst/>
          </c:spPr>
          <c:marker>
            <c:symbol val="none"/>
          </c:marker>
          <c:xVal>
            <c:numRef>
              <c:f>'Hietograma Sifalda'!$B$28:$B$33</c:f>
              <c:numCache>
                <c:formatCode>0.00</c:formatCode>
                <c:ptCount val="6"/>
                <c:pt idx="0" formatCode="General">
                  <c:v>0</c:v>
                </c:pt>
                <c:pt idx="1">
                  <c:v>9.5</c:v>
                </c:pt>
                <c:pt idx="2">
                  <c:v>10.5</c:v>
                </c:pt>
                <c:pt idx="3">
                  <c:v>18</c:v>
                </c:pt>
                <c:pt idx="4">
                  <c:v>19</c:v>
                </c:pt>
                <c:pt idx="5">
                  <c:v>38</c:v>
                </c:pt>
              </c:numCache>
            </c:numRef>
          </c:xVal>
          <c:yVal>
            <c:numRef>
              <c:f>'Hietograma Sifalda'!$F$28:$F$33</c:f>
              <c:numCache>
                <c:formatCode>0.00</c:formatCode>
                <c:ptCount val="6"/>
              </c:numCache>
            </c:numRef>
          </c:yVal>
          <c:smooth val="0"/>
          <c:extLst>
            <c:ext xmlns:c16="http://schemas.microsoft.com/office/drawing/2014/chart" uri="{C3380CC4-5D6E-409C-BE32-E72D297353CC}">
              <c16:uniqueId val="{00000003-0470-44E2-A269-A9B6A9CCF574}"/>
            </c:ext>
          </c:extLst>
        </c:ser>
        <c:ser>
          <c:idx val="4"/>
          <c:order val="4"/>
          <c:tx>
            <c:strRef>
              <c:f>'Hietograma Sifalda'!$G$27</c:f>
              <c:strCache>
                <c:ptCount val="1"/>
              </c:strCache>
            </c:strRef>
          </c:tx>
          <c:spPr>
            <a:ln w="19050" cap="rnd">
              <a:solidFill>
                <a:schemeClr val="accent5"/>
              </a:solidFill>
              <a:round/>
            </a:ln>
            <a:effectLst/>
          </c:spPr>
          <c:marker>
            <c:symbol val="none"/>
          </c:marker>
          <c:xVal>
            <c:numRef>
              <c:f>'Hietograma Sifalda'!$B$28:$B$33</c:f>
              <c:numCache>
                <c:formatCode>0.00</c:formatCode>
                <c:ptCount val="6"/>
                <c:pt idx="0" formatCode="General">
                  <c:v>0</c:v>
                </c:pt>
                <c:pt idx="1">
                  <c:v>9.5</c:v>
                </c:pt>
                <c:pt idx="2">
                  <c:v>10.5</c:v>
                </c:pt>
                <c:pt idx="3">
                  <c:v>18</c:v>
                </c:pt>
                <c:pt idx="4">
                  <c:v>19</c:v>
                </c:pt>
                <c:pt idx="5">
                  <c:v>38</c:v>
                </c:pt>
              </c:numCache>
            </c:numRef>
          </c:xVal>
          <c:yVal>
            <c:numRef>
              <c:f>'Hietograma Sifalda'!$G$28:$G$33</c:f>
              <c:numCache>
                <c:formatCode>0.00</c:formatCode>
                <c:ptCount val="6"/>
              </c:numCache>
            </c:numRef>
          </c:yVal>
          <c:smooth val="0"/>
          <c:extLst>
            <c:ext xmlns:c16="http://schemas.microsoft.com/office/drawing/2014/chart" uri="{C3380CC4-5D6E-409C-BE32-E72D297353CC}">
              <c16:uniqueId val="{00000004-0470-44E2-A269-A9B6A9CCF574}"/>
            </c:ext>
          </c:extLst>
        </c:ser>
        <c:ser>
          <c:idx val="5"/>
          <c:order val="5"/>
          <c:tx>
            <c:strRef>
              <c:f>'Hietograma Sifalda'!$H$27</c:f>
              <c:strCache>
                <c:ptCount val="1"/>
              </c:strCache>
            </c:strRef>
          </c:tx>
          <c:spPr>
            <a:ln w="19050" cap="rnd">
              <a:solidFill>
                <a:schemeClr val="accent6"/>
              </a:solidFill>
              <a:round/>
            </a:ln>
            <a:effectLst/>
          </c:spPr>
          <c:marker>
            <c:symbol val="none"/>
          </c:marker>
          <c:xVal>
            <c:numRef>
              <c:f>'Hietograma Sifalda'!$B$28:$B$33</c:f>
              <c:numCache>
                <c:formatCode>0.00</c:formatCode>
                <c:ptCount val="6"/>
                <c:pt idx="0" formatCode="General">
                  <c:v>0</c:v>
                </c:pt>
                <c:pt idx="1">
                  <c:v>9.5</c:v>
                </c:pt>
                <c:pt idx="2">
                  <c:v>10.5</c:v>
                </c:pt>
                <c:pt idx="3">
                  <c:v>18</c:v>
                </c:pt>
                <c:pt idx="4">
                  <c:v>19</c:v>
                </c:pt>
                <c:pt idx="5">
                  <c:v>38</c:v>
                </c:pt>
              </c:numCache>
            </c:numRef>
          </c:xVal>
          <c:yVal>
            <c:numRef>
              <c:f>'Hietograma Sifalda'!$H$28:$H$33</c:f>
              <c:numCache>
                <c:formatCode>0.00</c:formatCode>
                <c:ptCount val="6"/>
              </c:numCache>
            </c:numRef>
          </c:yVal>
          <c:smooth val="0"/>
          <c:extLst>
            <c:ext xmlns:c16="http://schemas.microsoft.com/office/drawing/2014/chart" uri="{C3380CC4-5D6E-409C-BE32-E72D297353CC}">
              <c16:uniqueId val="{00000005-0470-44E2-A269-A9B6A9CCF574}"/>
            </c:ext>
          </c:extLst>
        </c:ser>
        <c:ser>
          <c:idx val="6"/>
          <c:order val="6"/>
          <c:tx>
            <c:strRef>
              <c:f>'Hietograma Sifalda'!$I$27</c:f>
              <c:strCache>
                <c:ptCount val="1"/>
              </c:strCache>
            </c:strRef>
          </c:tx>
          <c:spPr>
            <a:ln w="19050" cap="rnd">
              <a:solidFill>
                <a:schemeClr val="accent1">
                  <a:lumMod val="60000"/>
                </a:schemeClr>
              </a:solidFill>
              <a:round/>
            </a:ln>
            <a:effectLst/>
          </c:spPr>
          <c:marker>
            <c:symbol val="none"/>
          </c:marker>
          <c:xVal>
            <c:numRef>
              <c:f>'Hietograma Sifalda'!$B$28:$B$33</c:f>
              <c:numCache>
                <c:formatCode>0.00</c:formatCode>
                <c:ptCount val="6"/>
                <c:pt idx="0" formatCode="General">
                  <c:v>0</c:v>
                </c:pt>
                <c:pt idx="1">
                  <c:v>9.5</c:v>
                </c:pt>
                <c:pt idx="2">
                  <c:v>10.5</c:v>
                </c:pt>
                <c:pt idx="3">
                  <c:v>18</c:v>
                </c:pt>
                <c:pt idx="4">
                  <c:v>19</c:v>
                </c:pt>
                <c:pt idx="5">
                  <c:v>38</c:v>
                </c:pt>
              </c:numCache>
            </c:numRef>
          </c:xVal>
          <c:yVal>
            <c:numRef>
              <c:f>'Hietograma Sifalda'!$I$28:$I$33</c:f>
              <c:numCache>
                <c:formatCode>0.00</c:formatCode>
                <c:ptCount val="6"/>
              </c:numCache>
            </c:numRef>
          </c:yVal>
          <c:smooth val="0"/>
          <c:extLst>
            <c:ext xmlns:c16="http://schemas.microsoft.com/office/drawing/2014/chart" uri="{C3380CC4-5D6E-409C-BE32-E72D297353CC}">
              <c16:uniqueId val="{00000006-0470-44E2-A269-A9B6A9CCF574}"/>
            </c:ext>
          </c:extLst>
        </c:ser>
        <c:ser>
          <c:idx val="7"/>
          <c:order val="7"/>
          <c:tx>
            <c:strRef>
              <c:f>'Hietograma Sifalda'!$J$27</c:f>
              <c:strCache>
                <c:ptCount val="1"/>
              </c:strCache>
            </c:strRef>
          </c:tx>
          <c:spPr>
            <a:ln w="19050" cap="rnd">
              <a:solidFill>
                <a:schemeClr val="accent2">
                  <a:lumMod val="60000"/>
                </a:schemeClr>
              </a:solidFill>
              <a:round/>
            </a:ln>
            <a:effectLst/>
          </c:spPr>
          <c:marker>
            <c:symbol val="none"/>
          </c:marker>
          <c:xVal>
            <c:numRef>
              <c:f>'Hietograma Sifalda'!$B$28:$B$33</c:f>
              <c:numCache>
                <c:formatCode>0.00</c:formatCode>
                <c:ptCount val="6"/>
                <c:pt idx="0" formatCode="General">
                  <c:v>0</c:v>
                </c:pt>
                <c:pt idx="1">
                  <c:v>9.5</c:v>
                </c:pt>
                <c:pt idx="2">
                  <c:v>10.5</c:v>
                </c:pt>
                <c:pt idx="3">
                  <c:v>18</c:v>
                </c:pt>
                <c:pt idx="4">
                  <c:v>19</c:v>
                </c:pt>
                <c:pt idx="5">
                  <c:v>38</c:v>
                </c:pt>
              </c:numCache>
            </c:numRef>
          </c:xVal>
          <c:yVal>
            <c:numRef>
              <c:f>'Hietograma Sifalda'!$J$28:$J$33</c:f>
              <c:numCache>
                <c:formatCode>0.00</c:formatCode>
                <c:ptCount val="6"/>
              </c:numCache>
            </c:numRef>
          </c:yVal>
          <c:smooth val="0"/>
          <c:extLst>
            <c:ext xmlns:c16="http://schemas.microsoft.com/office/drawing/2014/chart" uri="{C3380CC4-5D6E-409C-BE32-E72D297353CC}">
              <c16:uniqueId val="{00000007-0470-44E2-A269-A9B6A9CCF574}"/>
            </c:ext>
          </c:extLst>
        </c:ser>
        <c:ser>
          <c:idx val="8"/>
          <c:order val="8"/>
          <c:tx>
            <c:strRef>
              <c:f>'Hietograma Sifalda'!$K$27</c:f>
              <c:strCache>
                <c:ptCount val="1"/>
              </c:strCache>
            </c:strRef>
          </c:tx>
          <c:spPr>
            <a:ln w="19050" cap="rnd">
              <a:solidFill>
                <a:schemeClr val="accent3">
                  <a:lumMod val="60000"/>
                </a:schemeClr>
              </a:solidFill>
              <a:round/>
            </a:ln>
            <a:effectLst/>
          </c:spPr>
          <c:marker>
            <c:symbol val="none"/>
          </c:marker>
          <c:xVal>
            <c:numRef>
              <c:f>'Hietograma Sifalda'!$B$28:$B$33</c:f>
              <c:numCache>
                <c:formatCode>0.00</c:formatCode>
                <c:ptCount val="6"/>
                <c:pt idx="0" formatCode="General">
                  <c:v>0</c:v>
                </c:pt>
                <c:pt idx="1">
                  <c:v>9.5</c:v>
                </c:pt>
                <c:pt idx="2">
                  <c:v>10.5</c:v>
                </c:pt>
                <c:pt idx="3">
                  <c:v>18</c:v>
                </c:pt>
                <c:pt idx="4">
                  <c:v>19</c:v>
                </c:pt>
                <c:pt idx="5">
                  <c:v>38</c:v>
                </c:pt>
              </c:numCache>
            </c:numRef>
          </c:xVal>
          <c:yVal>
            <c:numRef>
              <c:f>'Hietograma Sifalda'!$K$28:$K$33</c:f>
              <c:numCache>
                <c:formatCode>0.00</c:formatCode>
                <c:ptCount val="6"/>
              </c:numCache>
            </c:numRef>
          </c:yVal>
          <c:smooth val="0"/>
          <c:extLst>
            <c:ext xmlns:c16="http://schemas.microsoft.com/office/drawing/2014/chart" uri="{C3380CC4-5D6E-409C-BE32-E72D297353CC}">
              <c16:uniqueId val="{00000008-0470-44E2-A269-A9B6A9CCF574}"/>
            </c:ext>
          </c:extLst>
        </c:ser>
        <c:dLbls>
          <c:showLegendKey val="0"/>
          <c:showVal val="0"/>
          <c:showCatName val="0"/>
          <c:showSerName val="0"/>
          <c:showPercent val="0"/>
          <c:showBubbleSize val="0"/>
        </c:dLbls>
        <c:axId val="1095361296"/>
        <c:axId val="1100426272"/>
      </c:scatterChart>
      <c:valAx>
        <c:axId val="1095361296"/>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2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r>
                  <a:rPr lang="es-CR" sz="1200"/>
                  <a:t>Tiempo (min)</a:t>
                </a:r>
              </a:p>
            </c:rich>
          </c:tx>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R"/>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R"/>
          </a:p>
        </c:txPr>
        <c:crossAx val="1100426272"/>
        <c:crosses val="autoZero"/>
        <c:crossBetween val="midCat"/>
      </c:valAx>
      <c:valAx>
        <c:axId val="110042627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2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r>
                  <a:rPr lang="es-CR" sz="1200"/>
                  <a:t>Precipitación (mm)</a:t>
                </a:r>
              </a:p>
            </c:rich>
          </c:tx>
          <c:layout>
            <c:manualLayout>
              <c:xMode val="edge"/>
              <c:yMode val="edge"/>
              <c:x val="1.7566087780344661E-2"/>
              <c:y val="0.26827370577196147"/>
            </c:manualLayout>
          </c:layout>
          <c:overlay val="0"/>
          <c:spPr>
            <a:noFill/>
            <a:ln>
              <a:noFill/>
            </a:ln>
            <a:effectLst/>
          </c:spPr>
          <c:txPr>
            <a:bodyPr rot="-5400000" spcFirstLastPara="1" vertOverflow="ellipsis" vert="horz" wrap="square" anchor="ctr" anchorCtr="1"/>
            <a:lstStyle/>
            <a:p>
              <a:pPr>
                <a:defRPr sz="12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R"/>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R"/>
          </a:p>
        </c:txPr>
        <c:crossAx val="1095361296"/>
        <c:crosses val="autoZero"/>
        <c:crossBetween val="midCat"/>
      </c:valAx>
      <c:spPr>
        <a:noFill/>
        <a:ln>
          <a:noFill/>
        </a:ln>
        <a:effectLst/>
      </c:spPr>
    </c:plotArea>
    <c:legend>
      <c:legendPos val="b"/>
      <c:layout>
        <c:manualLayout>
          <c:xMode val="edge"/>
          <c:yMode val="edge"/>
          <c:x val="8.5822043282036756E-3"/>
          <c:y val="0.83681151312569058"/>
          <c:w val="0.976588594292642"/>
          <c:h val="0.15785989007146753"/>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s-C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528247000350952E-2"/>
          <c:y val="7.2052718905466995E-2"/>
          <c:w val="0.87865270511834237"/>
          <c:h val="0.63474412125753765"/>
        </c:manualLayout>
      </c:layout>
      <c:scatterChart>
        <c:scatterStyle val="lineMarker"/>
        <c:varyColors val="0"/>
        <c:ser>
          <c:idx val="0"/>
          <c:order val="0"/>
          <c:tx>
            <c:strRef>
              <c:f>'Hietograma Triangular'!$C$27</c:f>
              <c:strCache>
                <c:ptCount val="1"/>
                <c:pt idx="0">
                  <c:v> Golfito</c:v>
                </c:pt>
              </c:strCache>
            </c:strRef>
          </c:tx>
          <c:spPr>
            <a:ln w="19050" cap="rnd">
              <a:solidFill>
                <a:schemeClr val="accent1"/>
              </a:solidFill>
              <a:round/>
            </a:ln>
            <a:effectLst/>
          </c:spPr>
          <c:marker>
            <c:symbol val="none"/>
          </c:marker>
          <c:xVal>
            <c:numRef>
              <c:f>'Hietograma Triangular'!$B$28:$B$33</c:f>
              <c:numCache>
                <c:formatCode>0.00</c:formatCode>
                <c:ptCount val="6"/>
                <c:pt idx="0" formatCode="General">
                  <c:v>0</c:v>
                </c:pt>
                <c:pt idx="1">
                  <c:v>5.7</c:v>
                </c:pt>
                <c:pt idx="2">
                  <c:v>11.4</c:v>
                </c:pt>
                <c:pt idx="3">
                  <c:v>19</c:v>
                </c:pt>
                <c:pt idx="4">
                  <c:v>28.5</c:v>
                </c:pt>
                <c:pt idx="5">
                  <c:v>38</c:v>
                </c:pt>
              </c:numCache>
            </c:numRef>
          </c:xVal>
          <c:yVal>
            <c:numRef>
              <c:f>'Hietograma Triangular'!$C$28:$C$33</c:f>
              <c:numCache>
                <c:formatCode>0.00</c:formatCode>
                <c:ptCount val="6"/>
                <c:pt idx="0">
                  <c:v>0</c:v>
                </c:pt>
                <c:pt idx="1">
                  <c:v>1.2524984502462608</c:v>
                </c:pt>
                <c:pt idx="2">
                  <c:v>2.5049969004925217</c:v>
                </c:pt>
                <c:pt idx="3">
                  <c:v>4.1749948341542025</c:v>
                </c:pt>
                <c:pt idx="4">
                  <c:v>2.0874974170771012</c:v>
                </c:pt>
                <c:pt idx="5">
                  <c:v>0</c:v>
                </c:pt>
              </c:numCache>
            </c:numRef>
          </c:yVal>
          <c:smooth val="0"/>
          <c:extLst>
            <c:ext xmlns:c16="http://schemas.microsoft.com/office/drawing/2014/chart" uri="{C3380CC4-5D6E-409C-BE32-E72D297353CC}">
              <c16:uniqueId val="{00000000-A7D4-40F0-B9DC-CBCCA24C26D1}"/>
            </c:ext>
          </c:extLst>
        </c:ser>
        <c:ser>
          <c:idx val="1"/>
          <c:order val="1"/>
          <c:tx>
            <c:strRef>
              <c:f>'Hietograma Triangular'!$D$27</c:f>
              <c:strCache>
                <c:ptCount val="1"/>
                <c:pt idx="0">
                  <c:v> ITCR. Cartago</c:v>
                </c:pt>
              </c:strCache>
            </c:strRef>
          </c:tx>
          <c:spPr>
            <a:ln w="19050" cap="rnd">
              <a:solidFill>
                <a:schemeClr val="accent2"/>
              </a:solidFill>
              <a:round/>
            </a:ln>
            <a:effectLst/>
          </c:spPr>
          <c:marker>
            <c:symbol val="none"/>
          </c:marker>
          <c:xVal>
            <c:numRef>
              <c:f>'Hietograma Triangular'!$B$28:$B$33</c:f>
              <c:numCache>
                <c:formatCode>0.00</c:formatCode>
                <c:ptCount val="6"/>
                <c:pt idx="0" formatCode="General">
                  <c:v>0</c:v>
                </c:pt>
                <c:pt idx="1">
                  <c:v>5.7</c:v>
                </c:pt>
                <c:pt idx="2">
                  <c:v>11.4</c:v>
                </c:pt>
                <c:pt idx="3">
                  <c:v>19</c:v>
                </c:pt>
                <c:pt idx="4">
                  <c:v>28.5</c:v>
                </c:pt>
                <c:pt idx="5">
                  <c:v>38</c:v>
                </c:pt>
              </c:numCache>
            </c:numRef>
          </c:xVal>
          <c:yVal>
            <c:numRef>
              <c:f>'Hietograma Triangular'!$D$28:$D$33</c:f>
              <c:numCache>
                <c:formatCode>0.00</c:formatCode>
                <c:ptCount val="6"/>
                <c:pt idx="0">
                  <c:v>0</c:v>
                </c:pt>
                <c:pt idx="1">
                  <c:v>0.5613211397761545</c:v>
                </c:pt>
                <c:pt idx="2">
                  <c:v>1.122642279552309</c:v>
                </c:pt>
                <c:pt idx="3">
                  <c:v>1.8710704659205148</c:v>
                </c:pt>
                <c:pt idx="4">
                  <c:v>0.93553523296025742</c:v>
                </c:pt>
                <c:pt idx="5">
                  <c:v>0</c:v>
                </c:pt>
              </c:numCache>
            </c:numRef>
          </c:yVal>
          <c:smooth val="0"/>
          <c:extLst>
            <c:ext xmlns:c16="http://schemas.microsoft.com/office/drawing/2014/chart" uri="{C3380CC4-5D6E-409C-BE32-E72D297353CC}">
              <c16:uniqueId val="{00000001-A7D4-40F0-B9DC-CBCCA24C26D1}"/>
            </c:ext>
          </c:extLst>
        </c:ser>
        <c:ser>
          <c:idx val="2"/>
          <c:order val="2"/>
          <c:tx>
            <c:strRef>
              <c:f>'Hietograma Triangular'!$E$27</c:f>
              <c:strCache>
                <c:ptCount val="1"/>
                <c:pt idx="0">
                  <c:v>Pacayas </c:v>
                </c:pt>
              </c:strCache>
            </c:strRef>
          </c:tx>
          <c:spPr>
            <a:ln w="19050" cap="rnd">
              <a:solidFill>
                <a:schemeClr val="accent3"/>
              </a:solidFill>
              <a:round/>
            </a:ln>
            <a:effectLst/>
          </c:spPr>
          <c:marker>
            <c:symbol val="none"/>
          </c:marker>
          <c:xVal>
            <c:numRef>
              <c:f>'Hietograma Triangular'!$B$28:$B$33</c:f>
              <c:numCache>
                <c:formatCode>0.00</c:formatCode>
                <c:ptCount val="6"/>
                <c:pt idx="0" formatCode="General">
                  <c:v>0</c:v>
                </c:pt>
                <c:pt idx="1">
                  <c:v>5.7</c:v>
                </c:pt>
                <c:pt idx="2">
                  <c:v>11.4</c:v>
                </c:pt>
                <c:pt idx="3">
                  <c:v>19</c:v>
                </c:pt>
                <c:pt idx="4">
                  <c:v>28.5</c:v>
                </c:pt>
                <c:pt idx="5">
                  <c:v>38</c:v>
                </c:pt>
              </c:numCache>
            </c:numRef>
          </c:xVal>
          <c:yVal>
            <c:numRef>
              <c:f>'Hietograma Triangular'!$E$28:$E$33</c:f>
              <c:numCache>
                <c:formatCode>0.00</c:formatCode>
                <c:ptCount val="6"/>
                <c:pt idx="0">
                  <c:v>0</c:v>
                </c:pt>
                <c:pt idx="1">
                  <c:v>0.42598536372395768</c:v>
                </c:pt>
                <c:pt idx="2">
                  <c:v>0.85197072744791535</c:v>
                </c:pt>
                <c:pt idx="3">
                  <c:v>1.4199512124131921</c:v>
                </c:pt>
                <c:pt idx="4">
                  <c:v>0.70997560620659605</c:v>
                </c:pt>
                <c:pt idx="5">
                  <c:v>0</c:v>
                </c:pt>
              </c:numCache>
            </c:numRef>
          </c:yVal>
          <c:smooth val="0"/>
          <c:extLst>
            <c:ext xmlns:c16="http://schemas.microsoft.com/office/drawing/2014/chart" uri="{C3380CC4-5D6E-409C-BE32-E72D297353CC}">
              <c16:uniqueId val="{00000002-A7D4-40F0-B9DC-CBCCA24C26D1}"/>
            </c:ext>
          </c:extLst>
        </c:ser>
        <c:ser>
          <c:idx val="3"/>
          <c:order val="3"/>
          <c:tx>
            <c:strRef>
              <c:f>'Hietograma Triangular'!$F$27</c:f>
              <c:strCache>
                <c:ptCount val="1"/>
                <c:pt idx="0">
                  <c:v> Santa Cruz</c:v>
                </c:pt>
              </c:strCache>
            </c:strRef>
          </c:tx>
          <c:spPr>
            <a:ln w="19050" cap="rnd">
              <a:solidFill>
                <a:schemeClr val="accent4"/>
              </a:solidFill>
              <a:round/>
            </a:ln>
            <a:effectLst/>
          </c:spPr>
          <c:marker>
            <c:symbol val="none"/>
          </c:marker>
          <c:xVal>
            <c:numRef>
              <c:f>'Hietograma Triangular'!$B$28:$B$33</c:f>
              <c:numCache>
                <c:formatCode>0.00</c:formatCode>
                <c:ptCount val="6"/>
                <c:pt idx="0" formatCode="General">
                  <c:v>0</c:v>
                </c:pt>
                <c:pt idx="1">
                  <c:v>5.7</c:v>
                </c:pt>
                <c:pt idx="2">
                  <c:v>11.4</c:v>
                </c:pt>
                <c:pt idx="3">
                  <c:v>19</c:v>
                </c:pt>
                <c:pt idx="4">
                  <c:v>28.5</c:v>
                </c:pt>
                <c:pt idx="5">
                  <c:v>38</c:v>
                </c:pt>
              </c:numCache>
            </c:numRef>
          </c:xVal>
          <c:yVal>
            <c:numRef>
              <c:f>'Hietograma Triangular'!$F$28:$F$33</c:f>
              <c:numCache>
                <c:formatCode>0.00</c:formatCode>
                <c:ptCount val="6"/>
                <c:pt idx="0">
                  <c:v>0</c:v>
                </c:pt>
                <c:pt idx="1">
                  <c:v>0.75085204572201814</c:v>
                </c:pt>
                <c:pt idx="2">
                  <c:v>1.5017040914440363</c:v>
                </c:pt>
                <c:pt idx="3">
                  <c:v>2.5028401524067272</c:v>
                </c:pt>
                <c:pt idx="4">
                  <c:v>1.2514200762033636</c:v>
                </c:pt>
                <c:pt idx="5">
                  <c:v>0</c:v>
                </c:pt>
              </c:numCache>
            </c:numRef>
          </c:yVal>
          <c:smooth val="0"/>
          <c:extLst>
            <c:ext xmlns:c16="http://schemas.microsoft.com/office/drawing/2014/chart" uri="{C3380CC4-5D6E-409C-BE32-E72D297353CC}">
              <c16:uniqueId val="{00000003-A7D4-40F0-B9DC-CBCCA24C26D1}"/>
            </c:ext>
          </c:extLst>
        </c:ser>
        <c:ser>
          <c:idx val="4"/>
          <c:order val="4"/>
          <c:tx>
            <c:strRef>
              <c:f>'Hietograma Triangular'!$G$27</c:f>
              <c:strCache>
                <c:ptCount val="1"/>
                <c:pt idx="0">
                  <c:v> Aeropuerto Liberia</c:v>
                </c:pt>
              </c:strCache>
            </c:strRef>
          </c:tx>
          <c:spPr>
            <a:ln w="19050" cap="rnd">
              <a:solidFill>
                <a:schemeClr val="accent5"/>
              </a:solidFill>
              <a:round/>
            </a:ln>
            <a:effectLst/>
          </c:spPr>
          <c:marker>
            <c:symbol val="none"/>
          </c:marker>
          <c:xVal>
            <c:numRef>
              <c:f>'Hietograma Triangular'!$B$28:$B$33</c:f>
              <c:numCache>
                <c:formatCode>0.00</c:formatCode>
                <c:ptCount val="6"/>
                <c:pt idx="0" formatCode="General">
                  <c:v>0</c:v>
                </c:pt>
                <c:pt idx="1">
                  <c:v>5.7</c:v>
                </c:pt>
                <c:pt idx="2">
                  <c:v>11.4</c:v>
                </c:pt>
                <c:pt idx="3">
                  <c:v>19</c:v>
                </c:pt>
                <c:pt idx="4">
                  <c:v>28.5</c:v>
                </c:pt>
                <c:pt idx="5">
                  <c:v>38</c:v>
                </c:pt>
              </c:numCache>
            </c:numRef>
          </c:xVal>
          <c:yVal>
            <c:numRef>
              <c:f>'Hietograma Triangular'!$G$28:$G$33</c:f>
              <c:numCache>
                <c:formatCode>0.00</c:formatCode>
                <c:ptCount val="6"/>
                <c:pt idx="0">
                  <c:v>0</c:v>
                </c:pt>
                <c:pt idx="1">
                  <c:v>0.93216787791821321</c:v>
                </c:pt>
                <c:pt idx="2">
                  <c:v>1.8643357558364264</c:v>
                </c:pt>
                <c:pt idx="3">
                  <c:v>3.1072262597273772</c:v>
                </c:pt>
                <c:pt idx="4">
                  <c:v>1.5536131298636886</c:v>
                </c:pt>
                <c:pt idx="5">
                  <c:v>0</c:v>
                </c:pt>
              </c:numCache>
            </c:numRef>
          </c:yVal>
          <c:smooth val="0"/>
          <c:extLst>
            <c:ext xmlns:c16="http://schemas.microsoft.com/office/drawing/2014/chart" uri="{C3380CC4-5D6E-409C-BE32-E72D297353CC}">
              <c16:uniqueId val="{00000004-A7D4-40F0-B9DC-CBCCA24C26D1}"/>
            </c:ext>
          </c:extLst>
        </c:ser>
        <c:ser>
          <c:idx val="5"/>
          <c:order val="5"/>
          <c:tx>
            <c:strRef>
              <c:f>'Hietograma Triangular'!$H$27</c:f>
              <c:strCache>
                <c:ptCount val="1"/>
                <c:pt idx="0">
                  <c:v>Mola 2</c:v>
                </c:pt>
              </c:strCache>
            </c:strRef>
          </c:tx>
          <c:spPr>
            <a:ln w="19050" cap="rnd">
              <a:solidFill>
                <a:schemeClr val="accent6"/>
              </a:solidFill>
              <a:round/>
            </a:ln>
            <a:effectLst/>
          </c:spPr>
          <c:marker>
            <c:symbol val="none"/>
          </c:marker>
          <c:xVal>
            <c:numRef>
              <c:f>'Hietograma Triangular'!$B$28:$B$33</c:f>
              <c:numCache>
                <c:formatCode>0.00</c:formatCode>
                <c:ptCount val="6"/>
                <c:pt idx="0" formatCode="General">
                  <c:v>0</c:v>
                </c:pt>
                <c:pt idx="1">
                  <c:v>5.7</c:v>
                </c:pt>
                <c:pt idx="2">
                  <c:v>11.4</c:v>
                </c:pt>
                <c:pt idx="3">
                  <c:v>19</c:v>
                </c:pt>
                <c:pt idx="4">
                  <c:v>28.5</c:v>
                </c:pt>
                <c:pt idx="5">
                  <c:v>38</c:v>
                </c:pt>
              </c:numCache>
            </c:numRef>
          </c:xVal>
          <c:yVal>
            <c:numRef>
              <c:f>'Hietograma Triangular'!$H$28:$H$33</c:f>
              <c:numCache>
                <c:formatCode>0.00</c:formatCode>
                <c:ptCount val="6"/>
                <c:pt idx="0">
                  <c:v>0</c:v>
                </c:pt>
                <c:pt idx="1">
                  <c:v>0.58289772428173292</c:v>
                </c:pt>
                <c:pt idx="2">
                  <c:v>1.1657954485634658</c:v>
                </c:pt>
                <c:pt idx="3">
                  <c:v>1.9429924142724431</c:v>
                </c:pt>
                <c:pt idx="4">
                  <c:v>0.97149620713622153</c:v>
                </c:pt>
                <c:pt idx="5">
                  <c:v>0</c:v>
                </c:pt>
              </c:numCache>
            </c:numRef>
          </c:yVal>
          <c:smooth val="0"/>
          <c:extLst>
            <c:ext xmlns:c16="http://schemas.microsoft.com/office/drawing/2014/chart" uri="{C3380CC4-5D6E-409C-BE32-E72D297353CC}">
              <c16:uniqueId val="{00000005-A7D4-40F0-B9DC-CBCCA24C26D1}"/>
            </c:ext>
          </c:extLst>
        </c:ser>
        <c:ser>
          <c:idx val="6"/>
          <c:order val="6"/>
          <c:tx>
            <c:strRef>
              <c:f>'Hietograma Triangular'!$I$27</c:f>
              <c:strCache>
                <c:ptCount val="1"/>
                <c:pt idx="0">
                  <c:v> Santa Cruz</c:v>
                </c:pt>
              </c:strCache>
            </c:strRef>
          </c:tx>
          <c:spPr>
            <a:ln w="19050" cap="rnd">
              <a:solidFill>
                <a:schemeClr val="accent1">
                  <a:lumMod val="60000"/>
                </a:schemeClr>
              </a:solidFill>
              <a:round/>
            </a:ln>
            <a:effectLst/>
          </c:spPr>
          <c:marker>
            <c:symbol val="none"/>
          </c:marker>
          <c:xVal>
            <c:numRef>
              <c:f>'Hietograma Triangular'!$B$28:$B$33</c:f>
              <c:numCache>
                <c:formatCode>0.00</c:formatCode>
                <c:ptCount val="6"/>
                <c:pt idx="0" formatCode="General">
                  <c:v>0</c:v>
                </c:pt>
                <c:pt idx="1">
                  <c:v>5.7</c:v>
                </c:pt>
                <c:pt idx="2">
                  <c:v>11.4</c:v>
                </c:pt>
                <c:pt idx="3">
                  <c:v>19</c:v>
                </c:pt>
                <c:pt idx="4">
                  <c:v>28.5</c:v>
                </c:pt>
                <c:pt idx="5">
                  <c:v>38</c:v>
                </c:pt>
              </c:numCache>
            </c:numRef>
          </c:xVal>
          <c:yVal>
            <c:numRef>
              <c:f>'Hietograma Triangular'!$I$28:$I$33</c:f>
              <c:numCache>
                <c:formatCode>0.00</c:formatCode>
                <c:ptCount val="6"/>
                <c:pt idx="0">
                  <c:v>0</c:v>
                </c:pt>
                <c:pt idx="1">
                  <c:v>0.75085204572201814</c:v>
                </c:pt>
                <c:pt idx="2">
                  <c:v>1.5017040914440363</c:v>
                </c:pt>
                <c:pt idx="3">
                  <c:v>2.5028401524067272</c:v>
                </c:pt>
                <c:pt idx="4">
                  <c:v>1.2514200762033636</c:v>
                </c:pt>
                <c:pt idx="5">
                  <c:v>0</c:v>
                </c:pt>
              </c:numCache>
            </c:numRef>
          </c:yVal>
          <c:smooth val="0"/>
          <c:extLst>
            <c:ext xmlns:c16="http://schemas.microsoft.com/office/drawing/2014/chart" uri="{C3380CC4-5D6E-409C-BE32-E72D297353CC}">
              <c16:uniqueId val="{00000006-A7D4-40F0-B9DC-CBCCA24C26D1}"/>
            </c:ext>
          </c:extLst>
        </c:ser>
        <c:ser>
          <c:idx val="7"/>
          <c:order val="7"/>
          <c:tx>
            <c:strRef>
              <c:f>'Hietograma Triangular'!$J$27</c:f>
              <c:strCache>
                <c:ptCount val="1"/>
                <c:pt idx="0">
                  <c:v>Llano Grande Liberia</c:v>
                </c:pt>
              </c:strCache>
            </c:strRef>
          </c:tx>
          <c:spPr>
            <a:ln w="19050" cap="rnd">
              <a:solidFill>
                <a:schemeClr val="accent2">
                  <a:lumMod val="60000"/>
                </a:schemeClr>
              </a:solidFill>
              <a:round/>
            </a:ln>
            <a:effectLst/>
          </c:spPr>
          <c:marker>
            <c:symbol val="none"/>
          </c:marker>
          <c:xVal>
            <c:numRef>
              <c:f>'Hietograma Triangular'!$B$28:$B$33</c:f>
              <c:numCache>
                <c:formatCode>0.00</c:formatCode>
                <c:ptCount val="6"/>
                <c:pt idx="0" formatCode="General">
                  <c:v>0</c:v>
                </c:pt>
                <c:pt idx="1">
                  <c:v>5.7</c:v>
                </c:pt>
                <c:pt idx="2">
                  <c:v>11.4</c:v>
                </c:pt>
                <c:pt idx="3">
                  <c:v>19</c:v>
                </c:pt>
                <c:pt idx="4">
                  <c:v>28.5</c:v>
                </c:pt>
                <c:pt idx="5">
                  <c:v>38</c:v>
                </c:pt>
              </c:numCache>
            </c:numRef>
          </c:xVal>
          <c:yVal>
            <c:numRef>
              <c:f>'Hietograma Triangular'!$J$28:$J$33</c:f>
              <c:numCache>
                <c:formatCode>0.00</c:formatCode>
                <c:ptCount val="6"/>
                <c:pt idx="0">
                  <c:v>0</c:v>
                </c:pt>
                <c:pt idx="1">
                  <c:v>0.61788891005460211</c:v>
                </c:pt>
                <c:pt idx="2">
                  <c:v>1.2357778201092042</c:v>
                </c:pt>
                <c:pt idx="3">
                  <c:v>2.0596297001820072</c:v>
                </c:pt>
                <c:pt idx="4">
                  <c:v>1.0298148500910036</c:v>
                </c:pt>
                <c:pt idx="5">
                  <c:v>0</c:v>
                </c:pt>
              </c:numCache>
            </c:numRef>
          </c:yVal>
          <c:smooth val="0"/>
          <c:extLst>
            <c:ext xmlns:c16="http://schemas.microsoft.com/office/drawing/2014/chart" uri="{C3380CC4-5D6E-409C-BE32-E72D297353CC}">
              <c16:uniqueId val="{00000007-A7D4-40F0-B9DC-CBCCA24C26D1}"/>
            </c:ext>
          </c:extLst>
        </c:ser>
        <c:ser>
          <c:idx val="8"/>
          <c:order val="8"/>
          <c:tx>
            <c:strRef>
              <c:f>'Hietograma Triangular'!$K$27</c:f>
              <c:strCache>
                <c:ptCount val="1"/>
                <c:pt idx="0">
                  <c:v> Tilarán</c:v>
                </c:pt>
              </c:strCache>
            </c:strRef>
          </c:tx>
          <c:spPr>
            <a:ln w="19050" cap="rnd">
              <a:solidFill>
                <a:schemeClr val="accent3">
                  <a:lumMod val="60000"/>
                </a:schemeClr>
              </a:solidFill>
              <a:round/>
            </a:ln>
            <a:effectLst/>
          </c:spPr>
          <c:marker>
            <c:symbol val="none"/>
          </c:marker>
          <c:xVal>
            <c:numRef>
              <c:f>'Hietograma Triangular'!$B$28:$B$33</c:f>
              <c:numCache>
                <c:formatCode>0.00</c:formatCode>
                <c:ptCount val="6"/>
                <c:pt idx="0" formatCode="General">
                  <c:v>0</c:v>
                </c:pt>
                <c:pt idx="1">
                  <c:v>5.7</c:v>
                </c:pt>
                <c:pt idx="2">
                  <c:v>11.4</c:v>
                </c:pt>
                <c:pt idx="3">
                  <c:v>19</c:v>
                </c:pt>
                <c:pt idx="4">
                  <c:v>28.5</c:v>
                </c:pt>
                <c:pt idx="5">
                  <c:v>38</c:v>
                </c:pt>
              </c:numCache>
            </c:numRef>
          </c:xVal>
          <c:yVal>
            <c:numRef>
              <c:f>'Hietograma Triangular'!$K$28:$K$33</c:f>
              <c:numCache>
                <c:formatCode>0.00</c:formatCode>
                <c:ptCount val="6"/>
                <c:pt idx="0">
                  <c:v>0</c:v>
                </c:pt>
                <c:pt idx="1">
                  <c:v>0.58051943735799416</c:v>
                </c:pt>
                <c:pt idx="2">
                  <c:v>1.1610388747159883</c:v>
                </c:pt>
                <c:pt idx="3">
                  <c:v>1.9350647911933139</c:v>
                </c:pt>
                <c:pt idx="4">
                  <c:v>0.96753239559665694</c:v>
                </c:pt>
                <c:pt idx="5">
                  <c:v>0</c:v>
                </c:pt>
              </c:numCache>
            </c:numRef>
          </c:yVal>
          <c:smooth val="0"/>
          <c:extLst>
            <c:ext xmlns:c16="http://schemas.microsoft.com/office/drawing/2014/chart" uri="{C3380CC4-5D6E-409C-BE32-E72D297353CC}">
              <c16:uniqueId val="{00000008-A7D4-40F0-B9DC-CBCCA24C26D1}"/>
            </c:ext>
          </c:extLst>
        </c:ser>
        <c:dLbls>
          <c:showLegendKey val="0"/>
          <c:showVal val="0"/>
          <c:showCatName val="0"/>
          <c:showSerName val="0"/>
          <c:showPercent val="0"/>
          <c:showBubbleSize val="0"/>
        </c:dLbls>
        <c:axId val="1095361296"/>
        <c:axId val="1100426272"/>
      </c:scatterChart>
      <c:valAx>
        <c:axId val="1095361296"/>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2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r>
                  <a:rPr lang="es-CR" sz="1200"/>
                  <a:t>Tiempo (min)</a:t>
                </a:r>
              </a:p>
            </c:rich>
          </c:tx>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R"/>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R"/>
          </a:p>
        </c:txPr>
        <c:crossAx val="1100426272"/>
        <c:crosses val="autoZero"/>
        <c:crossBetween val="midCat"/>
      </c:valAx>
      <c:valAx>
        <c:axId val="110042627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2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r>
                  <a:rPr lang="es-CR" sz="1200"/>
                  <a:t>Precipitación (mm)</a:t>
                </a:r>
              </a:p>
            </c:rich>
          </c:tx>
          <c:layout>
            <c:manualLayout>
              <c:xMode val="edge"/>
              <c:yMode val="edge"/>
              <c:x val="1.7566087780344661E-2"/>
              <c:y val="0.26827370577196147"/>
            </c:manualLayout>
          </c:layout>
          <c:overlay val="0"/>
          <c:spPr>
            <a:noFill/>
            <a:ln>
              <a:noFill/>
            </a:ln>
            <a:effectLst/>
          </c:spPr>
          <c:txPr>
            <a:bodyPr rot="-5400000" spcFirstLastPara="1" vertOverflow="ellipsis" vert="horz" wrap="square" anchor="ctr" anchorCtr="1"/>
            <a:lstStyle/>
            <a:p>
              <a:pPr>
                <a:defRPr sz="12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R"/>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R"/>
          </a:p>
        </c:txPr>
        <c:crossAx val="1095361296"/>
        <c:crosses val="autoZero"/>
        <c:crossBetween val="midCat"/>
      </c:valAx>
      <c:spPr>
        <a:noFill/>
        <a:ln>
          <a:noFill/>
        </a:ln>
        <a:effectLst/>
      </c:spPr>
    </c:plotArea>
    <c:legend>
      <c:legendPos val="b"/>
      <c:layout>
        <c:manualLayout>
          <c:xMode val="edge"/>
          <c:yMode val="edge"/>
          <c:x val="8.5822043282036756E-3"/>
          <c:y val="0.83681151312569058"/>
          <c:w val="0.976588594292642"/>
          <c:h val="0.15785989007146753"/>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s-C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528247000350952E-2"/>
          <c:y val="7.2052718905466995E-2"/>
          <c:w val="0.87865270511834237"/>
          <c:h val="0.63474412125753765"/>
        </c:manualLayout>
      </c:layout>
      <c:scatterChart>
        <c:scatterStyle val="lineMarker"/>
        <c:varyColors val="0"/>
        <c:ser>
          <c:idx val="0"/>
          <c:order val="0"/>
          <c:tx>
            <c:strRef>
              <c:f>'Hietograma  de Watt'!$C$27</c:f>
              <c:strCache>
                <c:ptCount val="1"/>
                <c:pt idx="0">
                  <c:v> Aeropuerto Limón</c:v>
                </c:pt>
              </c:strCache>
            </c:strRef>
          </c:tx>
          <c:spPr>
            <a:ln w="19050" cap="rnd">
              <a:solidFill>
                <a:schemeClr val="accent1"/>
              </a:solidFill>
              <a:round/>
            </a:ln>
            <a:effectLst/>
          </c:spPr>
          <c:marker>
            <c:symbol val="none"/>
          </c:marker>
          <c:xVal>
            <c:numRef>
              <c:f>'Hietograma  de Watt'!$B$28:$B$103</c:f>
              <c:numCache>
                <c:formatCode>0.00</c:formatCode>
                <c:ptCount val="76"/>
                <c:pt idx="0">
                  <c:v>0.5</c:v>
                </c:pt>
                <c:pt idx="1">
                  <c:v>1</c:v>
                </c:pt>
                <c:pt idx="2">
                  <c:v>1.5</c:v>
                </c:pt>
                <c:pt idx="3">
                  <c:v>2</c:v>
                </c:pt>
                <c:pt idx="4">
                  <c:v>2.5</c:v>
                </c:pt>
                <c:pt idx="5">
                  <c:v>3</c:v>
                </c:pt>
                <c:pt idx="6">
                  <c:v>3.5</c:v>
                </c:pt>
                <c:pt idx="7">
                  <c:v>4</c:v>
                </c:pt>
                <c:pt idx="8">
                  <c:v>4.5</c:v>
                </c:pt>
                <c:pt idx="9">
                  <c:v>5</c:v>
                </c:pt>
                <c:pt idx="10">
                  <c:v>5.5</c:v>
                </c:pt>
                <c:pt idx="11">
                  <c:v>6</c:v>
                </c:pt>
                <c:pt idx="12">
                  <c:v>6.5</c:v>
                </c:pt>
                <c:pt idx="13">
                  <c:v>7</c:v>
                </c:pt>
                <c:pt idx="14">
                  <c:v>7.5</c:v>
                </c:pt>
                <c:pt idx="15">
                  <c:v>8</c:v>
                </c:pt>
                <c:pt idx="16">
                  <c:v>8.5</c:v>
                </c:pt>
                <c:pt idx="17">
                  <c:v>9</c:v>
                </c:pt>
                <c:pt idx="18">
                  <c:v>9.5</c:v>
                </c:pt>
                <c:pt idx="19">
                  <c:v>10</c:v>
                </c:pt>
                <c:pt idx="20">
                  <c:v>10.5</c:v>
                </c:pt>
                <c:pt idx="21">
                  <c:v>11</c:v>
                </c:pt>
                <c:pt idx="22">
                  <c:v>11.5</c:v>
                </c:pt>
                <c:pt idx="23">
                  <c:v>12</c:v>
                </c:pt>
                <c:pt idx="24">
                  <c:v>12.5</c:v>
                </c:pt>
                <c:pt idx="25">
                  <c:v>13</c:v>
                </c:pt>
                <c:pt idx="26">
                  <c:v>13.5</c:v>
                </c:pt>
                <c:pt idx="27">
                  <c:v>14</c:v>
                </c:pt>
                <c:pt idx="28">
                  <c:v>14.5</c:v>
                </c:pt>
                <c:pt idx="29">
                  <c:v>15</c:v>
                </c:pt>
                <c:pt idx="30">
                  <c:v>15.5</c:v>
                </c:pt>
                <c:pt idx="31">
                  <c:v>16</c:v>
                </c:pt>
                <c:pt idx="32">
                  <c:v>16.5</c:v>
                </c:pt>
                <c:pt idx="33">
                  <c:v>17</c:v>
                </c:pt>
                <c:pt idx="34">
                  <c:v>17.5</c:v>
                </c:pt>
                <c:pt idx="35">
                  <c:v>18</c:v>
                </c:pt>
                <c:pt idx="36">
                  <c:v>18.5</c:v>
                </c:pt>
                <c:pt idx="37">
                  <c:v>19</c:v>
                </c:pt>
                <c:pt idx="38">
                  <c:v>19.5</c:v>
                </c:pt>
                <c:pt idx="39">
                  <c:v>20</c:v>
                </c:pt>
                <c:pt idx="40">
                  <c:v>20.5</c:v>
                </c:pt>
                <c:pt idx="41">
                  <c:v>21</c:v>
                </c:pt>
                <c:pt idx="42">
                  <c:v>21.5</c:v>
                </c:pt>
                <c:pt idx="43">
                  <c:v>22</c:v>
                </c:pt>
                <c:pt idx="44">
                  <c:v>22.5</c:v>
                </c:pt>
                <c:pt idx="45">
                  <c:v>23</c:v>
                </c:pt>
                <c:pt idx="46">
                  <c:v>23.5</c:v>
                </c:pt>
                <c:pt idx="47">
                  <c:v>24</c:v>
                </c:pt>
                <c:pt idx="48">
                  <c:v>24.5</c:v>
                </c:pt>
                <c:pt idx="49">
                  <c:v>25</c:v>
                </c:pt>
                <c:pt idx="50">
                  <c:v>25.5</c:v>
                </c:pt>
                <c:pt idx="51">
                  <c:v>26</c:v>
                </c:pt>
                <c:pt idx="52">
                  <c:v>26.5</c:v>
                </c:pt>
                <c:pt idx="53">
                  <c:v>27</c:v>
                </c:pt>
                <c:pt idx="54">
                  <c:v>27.5</c:v>
                </c:pt>
                <c:pt idx="55">
                  <c:v>28</c:v>
                </c:pt>
                <c:pt idx="56">
                  <c:v>28.5</c:v>
                </c:pt>
                <c:pt idx="57">
                  <c:v>29</c:v>
                </c:pt>
                <c:pt idx="58">
                  <c:v>29.5</c:v>
                </c:pt>
                <c:pt idx="59">
                  <c:v>30</c:v>
                </c:pt>
                <c:pt idx="60">
                  <c:v>30.5</c:v>
                </c:pt>
                <c:pt idx="61">
                  <c:v>31</c:v>
                </c:pt>
                <c:pt idx="62">
                  <c:v>31.5</c:v>
                </c:pt>
                <c:pt idx="63">
                  <c:v>32</c:v>
                </c:pt>
                <c:pt idx="64">
                  <c:v>32.5</c:v>
                </c:pt>
                <c:pt idx="65">
                  <c:v>33</c:v>
                </c:pt>
                <c:pt idx="66">
                  <c:v>33.5</c:v>
                </c:pt>
                <c:pt idx="67">
                  <c:v>34</c:v>
                </c:pt>
                <c:pt idx="68">
                  <c:v>34.5</c:v>
                </c:pt>
                <c:pt idx="69">
                  <c:v>35</c:v>
                </c:pt>
                <c:pt idx="70">
                  <c:v>35.5</c:v>
                </c:pt>
                <c:pt idx="71">
                  <c:v>36</c:v>
                </c:pt>
                <c:pt idx="72">
                  <c:v>36.5</c:v>
                </c:pt>
                <c:pt idx="73">
                  <c:v>37</c:v>
                </c:pt>
                <c:pt idx="74">
                  <c:v>37.5</c:v>
                </c:pt>
                <c:pt idx="75">
                  <c:v>38</c:v>
                </c:pt>
              </c:numCache>
            </c:numRef>
          </c:xVal>
          <c:yVal>
            <c:numRef>
              <c:f>'Hietograma  de Watt'!$C$28:$C$103</c:f>
              <c:numCache>
                <c:formatCode>0.00</c:formatCode>
                <c:ptCount val="76"/>
                <c:pt idx="0">
                  <c:v>0.11676194543447554</c:v>
                </c:pt>
                <c:pt idx="1">
                  <c:v>0.23352389086895109</c:v>
                </c:pt>
                <c:pt idx="2">
                  <c:v>0.35028583630342669</c:v>
                </c:pt>
                <c:pt idx="3">
                  <c:v>0.46704778173790218</c:v>
                </c:pt>
                <c:pt idx="4">
                  <c:v>0.58380972717237767</c:v>
                </c:pt>
                <c:pt idx="5">
                  <c:v>0.70057167260685338</c:v>
                </c:pt>
                <c:pt idx="6">
                  <c:v>0.81733361804132876</c:v>
                </c:pt>
                <c:pt idx="7">
                  <c:v>0.93409556347580436</c:v>
                </c:pt>
                <c:pt idx="8">
                  <c:v>1.0508575089102798</c:v>
                </c:pt>
                <c:pt idx="9">
                  <c:v>1.1676194543447553</c:v>
                </c:pt>
                <c:pt idx="10">
                  <c:v>1.2843813997792308</c:v>
                </c:pt>
                <c:pt idx="11">
                  <c:v>1.4011433452137068</c:v>
                </c:pt>
                <c:pt idx="12">
                  <c:v>1.5179052906481822</c:v>
                </c:pt>
                <c:pt idx="13">
                  <c:v>1.6346672360826575</c:v>
                </c:pt>
                <c:pt idx="14">
                  <c:v>1.751429181517133</c:v>
                </c:pt>
                <c:pt idx="15">
                  <c:v>1.8681911269516087</c:v>
                </c:pt>
                <c:pt idx="16">
                  <c:v>1.9849530723860842</c:v>
                </c:pt>
                <c:pt idx="17">
                  <c:v>2.1017150178205597</c:v>
                </c:pt>
                <c:pt idx="18">
                  <c:v>2.2184769632550352</c:v>
                </c:pt>
                <c:pt idx="19">
                  <c:v>2.3352389086895107</c:v>
                </c:pt>
                <c:pt idx="20">
                  <c:v>2.4520008541239862</c:v>
                </c:pt>
                <c:pt idx="21">
                  <c:v>2.5687627995584617</c:v>
                </c:pt>
                <c:pt idx="22">
                  <c:v>2.6855247449929376</c:v>
                </c:pt>
                <c:pt idx="23">
                  <c:v>2.8022866904274135</c:v>
                </c:pt>
                <c:pt idx="24">
                  <c:v>2.919048635861889</c:v>
                </c:pt>
                <c:pt idx="25">
                  <c:v>3.0358105812963645</c:v>
                </c:pt>
                <c:pt idx="26">
                  <c:v>3.1525725267308391</c:v>
                </c:pt>
                <c:pt idx="27">
                  <c:v>3.269334472165315</c:v>
                </c:pt>
                <c:pt idx="28">
                  <c:v>3.386096417599791</c:v>
                </c:pt>
                <c:pt idx="29">
                  <c:v>3.502858363034266</c:v>
                </c:pt>
                <c:pt idx="30">
                  <c:v>3.6196203084687419</c:v>
                </c:pt>
                <c:pt idx="31">
                  <c:v>3.7363822539032174</c:v>
                </c:pt>
                <c:pt idx="32">
                  <c:v>3.8531441993376934</c:v>
                </c:pt>
                <c:pt idx="33">
                  <c:v>3.9699061447721684</c:v>
                </c:pt>
                <c:pt idx="34">
                  <c:v>4.0866680902066443</c:v>
                </c:pt>
                <c:pt idx="35">
                  <c:v>4.2034300356411194</c:v>
                </c:pt>
                <c:pt idx="36">
                  <c:v>4.3201919810755953</c:v>
                </c:pt>
                <c:pt idx="37">
                  <c:v>4.4369539265100704</c:v>
                </c:pt>
                <c:pt idx="38">
                  <c:v>3.8899221362666254</c:v>
                </c:pt>
                <c:pt idx="39">
                  <c:v>3.4103338634663141</c:v>
                </c:pt>
                <c:pt idx="40">
                  <c:v>2.9898740007858833</c:v>
                </c:pt>
                <c:pt idx="41">
                  <c:v>2.6212526099979283</c:v>
                </c:pt>
                <c:pt idx="42">
                  <c:v>2.2980785289329657</c:v>
                </c:pt>
                <c:pt idx="43">
                  <c:v>2.0147485614318112</c:v>
                </c:pt>
                <c:pt idx="44">
                  <c:v>1.7663503290622133</c:v>
                </c:pt>
                <c:pt idx="45">
                  <c:v>1.5485771002416895</c:v>
                </c:pt>
                <c:pt idx="46">
                  <c:v>1.3576531200728172</c:v>
                </c:pt>
                <c:pt idx="47">
                  <c:v>1.1902681462587676</c:v>
                </c:pt>
                <c:pt idx="48">
                  <c:v>1.0435200560819968</c:v>
                </c:pt>
                <c:pt idx="49">
                  <c:v>0.91486452936516349</c:v>
                </c:pt>
                <c:pt idx="50">
                  <c:v>0.80207093501686921</c:v>
                </c:pt>
                <c:pt idx="51">
                  <c:v>0.7031836563225824</c:v>
                </c:pt>
                <c:pt idx="52">
                  <c:v>0.61648818443819609</c:v>
                </c:pt>
                <c:pt idx="53">
                  <c:v>0.54048139221477198</c:v>
                </c:pt>
                <c:pt idx="54">
                  <c:v>0.47384547296170237</c:v>
                </c:pt>
                <c:pt idx="55">
                  <c:v>0.41542509229823349</c:v>
                </c:pt>
                <c:pt idx="56">
                  <c:v>0.3642073569518815</c:v>
                </c:pt>
                <c:pt idx="57">
                  <c:v>0.31930425320251937</c:v>
                </c:pt>
                <c:pt idx="58">
                  <c:v>0.27993725048966783</c:v>
                </c:pt>
                <c:pt idx="59">
                  <c:v>0.24542380324013996</c:v>
                </c:pt>
                <c:pt idx="60">
                  <c:v>0.21516551688457103</c:v>
                </c:pt>
                <c:pt idx="61">
                  <c:v>0.18863777288507363</c:v>
                </c:pt>
                <c:pt idx="62">
                  <c:v>0.16538063289263211</c:v>
                </c:pt>
                <c:pt idx="63">
                  <c:v>0.14499086433039493</c:v>
                </c:pt>
                <c:pt idx="64">
                  <c:v>0.12711494914234031</c:v>
                </c:pt>
                <c:pt idx="65">
                  <c:v>0.11144295449290897</c:v>
                </c:pt>
                <c:pt idx="66">
                  <c:v>9.7703159147721513E-2</c:v>
                </c:pt>
                <c:pt idx="67">
                  <c:v>8.5657342367501513E-2</c:v>
                </c:pt>
                <c:pt idx="68">
                  <c:v>7.5096653633993357E-2</c:v>
                </c:pt>
                <c:pt idx="69">
                  <c:v>6.58379915971289E-2</c:v>
                </c:pt>
                <c:pt idx="70">
                  <c:v>5.7720829461587325E-2</c:v>
                </c:pt>
                <c:pt idx="71">
                  <c:v>5.0604431771259187E-2</c:v>
                </c:pt>
                <c:pt idx="72">
                  <c:v>4.4365414336192489E-2</c:v>
                </c:pt>
                <c:pt idx="73">
                  <c:v>3.889560499600199E-2</c:v>
                </c:pt>
                <c:pt idx="74">
                  <c:v>3.4100168129633505E-2</c:v>
                </c:pt>
                <c:pt idx="75">
                  <c:v>2.9895960394209008E-2</c:v>
                </c:pt>
              </c:numCache>
            </c:numRef>
          </c:yVal>
          <c:smooth val="0"/>
          <c:extLst>
            <c:ext xmlns:c16="http://schemas.microsoft.com/office/drawing/2014/chart" uri="{C3380CC4-5D6E-409C-BE32-E72D297353CC}">
              <c16:uniqueId val="{00000000-90F9-432D-B60E-EB05A7BAD981}"/>
            </c:ext>
          </c:extLst>
        </c:ser>
        <c:ser>
          <c:idx val="1"/>
          <c:order val="1"/>
          <c:tx>
            <c:strRef>
              <c:f>'Hietograma  de Watt'!$D$27</c:f>
              <c:strCache>
                <c:ptCount val="1"/>
                <c:pt idx="0">
                  <c:v>Hacienda El Carmen</c:v>
                </c:pt>
              </c:strCache>
            </c:strRef>
          </c:tx>
          <c:spPr>
            <a:ln w="19050" cap="rnd">
              <a:solidFill>
                <a:schemeClr val="accent2"/>
              </a:solidFill>
              <a:round/>
            </a:ln>
            <a:effectLst/>
          </c:spPr>
          <c:marker>
            <c:symbol val="none"/>
          </c:marker>
          <c:xVal>
            <c:numRef>
              <c:f>'Hietograma  de Watt'!$B$28:$B$103</c:f>
              <c:numCache>
                <c:formatCode>0.00</c:formatCode>
                <c:ptCount val="76"/>
                <c:pt idx="0">
                  <c:v>0.5</c:v>
                </c:pt>
                <c:pt idx="1">
                  <c:v>1</c:v>
                </c:pt>
                <c:pt idx="2">
                  <c:v>1.5</c:v>
                </c:pt>
                <c:pt idx="3">
                  <c:v>2</c:v>
                </c:pt>
                <c:pt idx="4">
                  <c:v>2.5</c:v>
                </c:pt>
                <c:pt idx="5">
                  <c:v>3</c:v>
                </c:pt>
                <c:pt idx="6">
                  <c:v>3.5</c:v>
                </c:pt>
                <c:pt idx="7">
                  <c:v>4</c:v>
                </c:pt>
                <c:pt idx="8">
                  <c:v>4.5</c:v>
                </c:pt>
                <c:pt idx="9">
                  <c:v>5</c:v>
                </c:pt>
                <c:pt idx="10">
                  <c:v>5.5</c:v>
                </c:pt>
                <c:pt idx="11">
                  <c:v>6</c:v>
                </c:pt>
                <c:pt idx="12">
                  <c:v>6.5</c:v>
                </c:pt>
                <c:pt idx="13">
                  <c:v>7</c:v>
                </c:pt>
                <c:pt idx="14">
                  <c:v>7.5</c:v>
                </c:pt>
                <c:pt idx="15">
                  <c:v>8</c:v>
                </c:pt>
                <c:pt idx="16">
                  <c:v>8.5</c:v>
                </c:pt>
                <c:pt idx="17">
                  <c:v>9</c:v>
                </c:pt>
                <c:pt idx="18">
                  <c:v>9.5</c:v>
                </c:pt>
                <c:pt idx="19">
                  <c:v>10</c:v>
                </c:pt>
                <c:pt idx="20">
                  <c:v>10.5</c:v>
                </c:pt>
                <c:pt idx="21">
                  <c:v>11</c:v>
                </c:pt>
                <c:pt idx="22">
                  <c:v>11.5</c:v>
                </c:pt>
                <c:pt idx="23">
                  <c:v>12</c:v>
                </c:pt>
                <c:pt idx="24">
                  <c:v>12.5</c:v>
                </c:pt>
                <c:pt idx="25">
                  <c:v>13</c:v>
                </c:pt>
                <c:pt idx="26">
                  <c:v>13.5</c:v>
                </c:pt>
                <c:pt idx="27">
                  <c:v>14</c:v>
                </c:pt>
                <c:pt idx="28">
                  <c:v>14.5</c:v>
                </c:pt>
                <c:pt idx="29">
                  <c:v>15</c:v>
                </c:pt>
                <c:pt idx="30">
                  <c:v>15.5</c:v>
                </c:pt>
                <c:pt idx="31">
                  <c:v>16</c:v>
                </c:pt>
                <c:pt idx="32">
                  <c:v>16.5</c:v>
                </c:pt>
                <c:pt idx="33">
                  <c:v>17</c:v>
                </c:pt>
                <c:pt idx="34">
                  <c:v>17.5</c:v>
                </c:pt>
                <c:pt idx="35">
                  <c:v>18</c:v>
                </c:pt>
                <c:pt idx="36">
                  <c:v>18.5</c:v>
                </c:pt>
                <c:pt idx="37">
                  <c:v>19</c:v>
                </c:pt>
                <c:pt idx="38">
                  <c:v>19.5</c:v>
                </c:pt>
                <c:pt idx="39">
                  <c:v>20</c:v>
                </c:pt>
                <c:pt idx="40">
                  <c:v>20.5</c:v>
                </c:pt>
                <c:pt idx="41">
                  <c:v>21</c:v>
                </c:pt>
                <c:pt idx="42">
                  <c:v>21.5</c:v>
                </c:pt>
                <c:pt idx="43">
                  <c:v>22</c:v>
                </c:pt>
                <c:pt idx="44">
                  <c:v>22.5</c:v>
                </c:pt>
                <c:pt idx="45">
                  <c:v>23</c:v>
                </c:pt>
                <c:pt idx="46">
                  <c:v>23.5</c:v>
                </c:pt>
                <c:pt idx="47">
                  <c:v>24</c:v>
                </c:pt>
                <c:pt idx="48">
                  <c:v>24.5</c:v>
                </c:pt>
                <c:pt idx="49">
                  <c:v>25</c:v>
                </c:pt>
                <c:pt idx="50">
                  <c:v>25.5</c:v>
                </c:pt>
                <c:pt idx="51">
                  <c:v>26</c:v>
                </c:pt>
                <c:pt idx="52">
                  <c:v>26.5</c:v>
                </c:pt>
                <c:pt idx="53">
                  <c:v>27</c:v>
                </c:pt>
                <c:pt idx="54">
                  <c:v>27.5</c:v>
                </c:pt>
                <c:pt idx="55">
                  <c:v>28</c:v>
                </c:pt>
                <c:pt idx="56">
                  <c:v>28.5</c:v>
                </c:pt>
                <c:pt idx="57">
                  <c:v>29</c:v>
                </c:pt>
                <c:pt idx="58">
                  <c:v>29.5</c:v>
                </c:pt>
                <c:pt idx="59">
                  <c:v>30</c:v>
                </c:pt>
                <c:pt idx="60">
                  <c:v>30.5</c:v>
                </c:pt>
                <c:pt idx="61">
                  <c:v>31</c:v>
                </c:pt>
                <c:pt idx="62">
                  <c:v>31.5</c:v>
                </c:pt>
                <c:pt idx="63">
                  <c:v>32</c:v>
                </c:pt>
                <c:pt idx="64">
                  <c:v>32.5</c:v>
                </c:pt>
                <c:pt idx="65">
                  <c:v>33</c:v>
                </c:pt>
                <c:pt idx="66">
                  <c:v>33.5</c:v>
                </c:pt>
                <c:pt idx="67">
                  <c:v>34</c:v>
                </c:pt>
                <c:pt idx="68">
                  <c:v>34.5</c:v>
                </c:pt>
                <c:pt idx="69">
                  <c:v>35</c:v>
                </c:pt>
                <c:pt idx="70">
                  <c:v>35.5</c:v>
                </c:pt>
                <c:pt idx="71">
                  <c:v>36</c:v>
                </c:pt>
                <c:pt idx="72">
                  <c:v>36.5</c:v>
                </c:pt>
                <c:pt idx="73">
                  <c:v>37</c:v>
                </c:pt>
                <c:pt idx="74">
                  <c:v>37.5</c:v>
                </c:pt>
                <c:pt idx="75">
                  <c:v>38</c:v>
                </c:pt>
              </c:numCache>
            </c:numRef>
          </c:xVal>
          <c:yVal>
            <c:numRef>
              <c:f>'Hietograma  de Watt'!$D$28:$D$103</c:f>
              <c:numCache>
                <c:formatCode>0.00</c:formatCode>
                <c:ptCount val="76"/>
                <c:pt idx="0">
                  <c:v>7.6757795456306968E-2</c:v>
                </c:pt>
                <c:pt idx="1">
                  <c:v>0.15351559091261394</c:v>
                </c:pt>
                <c:pt idx="2">
                  <c:v>0.23027338636892089</c:v>
                </c:pt>
                <c:pt idx="3">
                  <c:v>0.30703118182522787</c:v>
                </c:pt>
                <c:pt idx="4">
                  <c:v>0.38378897728153483</c:v>
                </c:pt>
                <c:pt idx="5">
                  <c:v>0.46054677273784178</c:v>
                </c:pt>
                <c:pt idx="6">
                  <c:v>0.53730456819414874</c:v>
                </c:pt>
                <c:pt idx="7">
                  <c:v>0.61406236365045574</c:v>
                </c:pt>
                <c:pt idx="8">
                  <c:v>0.69082015910676264</c:v>
                </c:pt>
                <c:pt idx="9">
                  <c:v>0.76757795456306965</c:v>
                </c:pt>
                <c:pt idx="10">
                  <c:v>0.84433575001937655</c:v>
                </c:pt>
                <c:pt idx="11">
                  <c:v>0.92109354547568356</c:v>
                </c:pt>
                <c:pt idx="12">
                  <c:v>0.99785134093199057</c:v>
                </c:pt>
                <c:pt idx="13">
                  <c:v>1.0746091363882975</c:v>
                </c:pt>
                <c:pt idx="14">
                  <c:v>1.1513669318446043</c:v>
                </c:pt>
                <c:pt idx="15">
                  <c:v>1.2281247273009115</c:v>
                </c:pt>
                <c:pt idx="16">
                  <c:v>1.3048825227572183</c:v>
                </c:pt>
                <c:pt idx="17">
                  <c:v>1.3816403182135253</c:v>
                </c:pt>
                <c:pt idx="18">
                  <c:v>1.4583981136698323</c:v>
                </c:pt>
                <c:pt idx="19">
                  <c:v>1.5351559091261393</c:v>
                </c:pt>
                <c:pt idx="20">
                  <c:v>1.6119137045824459</c:v>
                </c:pt>
                <c:pt idx="21">
                  <c:v>1.6886715000387531</c:v>
                </c:pt>
                <c:pt idx="22">
                  <c:v>1.7654292954950603</c:v>
                </c:pt>
                <c:pt idx="23">
                  <c:v>1.8421870909513671</c:v>
                </c:pt>
                <c:pt idx="24">
                  <c:v>1.9189448864076744</c:v>
                </c:pt>
                <c:pt idx="25">
                  <c:v>1.9957026818639811</c:v>
                </c:pt>
                <c:pt idx="26">
                  <c:v>2.0724604773202882</c:v>
                </c:pt>
                <c:pt idx="27">
                  <c:v>2.1492182727765949</c:v>
                </c:pt>
                <c:pt idx="28">
                  <c:v>2.2259760682329022</c:v>
                </c:pt>
                <c:pt idx="29">
                  <c:v>2.3027338636892085</c:v>
                </c:pt>
                <c:pt idx="30">
                  <c:v>2.3794916591455162</c:v>
                </c:pt>
                <c:pt idx="31">
                  <c:v>2.456249454601823</c:v>
                </c:pt>
                <c:pt idx="32">
                  <c:v>2.5330072500581298</c:v>
                </c:pt>
                <c:pt idx="33">
                  <c:v>2.6097650455144366</c:v>
                </c:pt>
                <c:pt idx="34">
                  <c:v>2.6865228409707438</c:v>
                </c:pt>
                <c:pt idx="35">
                  <c:v>2.7632806364270506</c:v>
                </c:pt>
                <c:pt idx="36">
                  <c:v>2.8400384318833578</c:v>
                </c:pt>
                <c:pt idx="37">
                  <c:v>2.9167962273396646</c:v>
                </c:pt>
                <c:pt idx="38">
                  <c:v>2.5571845909682311</c:v>
                </c:pt>
                <c:pt idx="39">
                  <c:v>2.2419094522244349</c:v>
                </c:pt>
                <c:pt idx="40">
                  <c:v>1.9655045669073885</c:v>
                </c:pt>
                <c:pt idx="41">
                  <c:v>1.7231776237442191</c:v>
                </c:pt>
                <c:pt idx="42">
                  <c:v>1.5107271552387498</c:v>
                </c:pt>
                <c:pt idx="43">
                  <c:v>1.3244696925768236</c:v>
                </c:pt>
                <c:pt idx="44">
                  <c:v>1.1611759015990644</c:v>
                </c:pt>
                <c:pt idx="45">
                  <c:v>1.0180145925658408</c:v>
                </c:pt>
                <c:pt idx="46">
                  <c:v>0.89250363295502877</c:v>
                </c:pt>
                <c:pt idx="47">
                  <c:v>0.78246691221806397</c:v>
                </c:pt>
                <c:pt idx="48">
                  <c:v>0.68599661234871634</c:v>
                </c:pt>
                <c:pt idx="49">
                  <c:v>0.60142013011122264</c:v>
                </c:pt>
                <c:pt idx="50">
                  <c:v>0.52727107742498924</c:v>
                </c:pt>
                <c:pt idx="51">
                  <c:v>0.4622638571101611</c:v>
                </c:pt>
                <c:pt idx="52">
                  <c:v>0.40527137318804157</c:v>
                </c:pt>
                <c:pt idx="53">
                  <c:v>0.35530548927726358</c:v>
                </c:pt>
                <c:pt idx="54">
                  <c:v>0.31149989627315899</c:v>
                </c:pt>
                <c:pt idx="55">
                  <c:v>0.27309509226993528</c:v>
                </c:pt>
                <c:pt idx="56">
                  <c:v>0.23942521430736954</c:v>
                </c:pt>
                <c:pt idx="57">
                  <c:v>0.20990649363068242</c:v>
                </c:pt>
                <c:pt idx="58">
                  <c:v>0.18402713430074844</c:v>
                </c:pt>
                <c:pt idx="59">
                  <c:v>0.16133843966985978</c:v>
                </c:pt>
                <c:pt idx="60">
                  <c:v>0.14144703287377741</c:v>
                </c:pt>
                <c:pt idx="61">
                  <c:v>0.12400803645885917</c:v>
                </c:pt>
                <c:pt idx="62">
                  <c:v>0.10871909289256411</c:v>
                </c:pt>
                <c:pt idx="63">
                  <c:v>9.5315122284863621E-2</c:v>
                </c:pt>
                <c:pt idx="64">
                  <c:v>8.3563726429875987E-2</c:v>
                </c:pt>
                <c:pt idx="65">
                  <c:v>7.326115948293814E-2</c:v>
                </c:pt>
                <c:pt idx="66">
                  <c:v>6.4228795412666115E-2</c:v>
                </c:pt>
                <c:pt idx="67">
                  <c:v>5.6310030980643612E-2</c:v>
                </c:pt>
                <c:pt idx="68">
                  <c:v>4.9367570552564799E-2</c:v>
                </c:pt>
                <c:pt idx="69">
                  <c:v>4.3281045664851851E-2</c:v>
                </c:pt>
                <c:pt idx="70">
                  <c:v>3.7944928074765752E-2</c:v>
                </c:pt>
                <c:pt idx="71">
                  <c:v>3.3266700110445975E-2</c:v>
                </c:pt>
                <c:pt idx="72">
                  <c:v>2.9165250598387888E-2</c:v>
                </c:pt>
                <c:pt idx="73">
                  <c:v>2.556946855692686E-2</c:v>
                </c:pt>
                <c:pt idx="74">
                  <c:v>2.2417010273171143E-2</c:v>
                </c:pt>
                <c:pt idx="75">
                  <c:v>1.9653218386947103E-2</c:v>
                </c:pt>
              </c:numCache>
            </c:numRef>
          </c:yVal>
          <c:smooth val="0"/>
          <c:extLst>
            <c:ext xmlns:c16="http://schemas.microsoft.com/office/drawing/2014/chart" uri="{C3380CC4-5D6E-409C-BE32-E72D297353CC}">
              <c16:uniqueId val="{00000001-90F9-432D-B60E-EB05A7BAD981}"/>
            </c:ext>
          </c:extLst>
        </c:ser>
        <c:ser>
          <c:idx val="2"/>
          <c:order val="2"/>
          <c:tx>
            <c:strRef>
              <c:f>'Hietograma  de Watt'!$E$27</c:f>
              <c:strCache>
                <c:ptCount val="1"/>
              </c:strCache>
            </c:strRef>
          </c:tx>
          <c:spPr>
            <a:ln w="19050" cap="rnd">
              <a:solidFill>
                <a:schemeClr val="accent3"/>
              </a:solidFill>
              <a:round/>
            </a:ln>
            <a:effectLst/>
          </c:spPr>
          <c:marker>
            <c:symbol val="none"/>
          </c:marker>
          <c:xVal>
            <c:numRef>
              <c:f>'Hietograma  de Watt'!$B$28:$B$103</c:f>
              <c:numCache>
                <c:formatCode>0.00</c:formatCode>
                <c:ptCount val="76"/>
                <c:pt idx="0">
                  <c:v>0.5</c:v>
                </c:pt>
                <c:pt idx="1">
                  <c:v>1</c:v>
                </c:pt>
                <c:pt idx="2">
                  <c:v>1.5</c:v>
                </c:pt>
                <c:pt idx="3">
                  <c:v>2</c:v>
                </c:pt>
                <c:pt idx="4">
                  <c:v>2.5</c:v>
                </c:pt>
                <c:pt idx="5">
                  <c:v>3</c:v>
                </c:pt>
                <c:pt idx="6">
                  <c:v>3.5</c:v>
                </c:pt>
                <c:pt idx="7">
                  <c:v>4</c:v>
                </c:pt>
                <c:pt idx="8">
                  <c:v>4.5</c:v>
                </c:pt>
                <c:pt idx="9">
                  <c:v>5</c:v>
                </c:pt>
                <c:pt idx="10">
                  <c:v>5.5</c:v>
                </c:pt>
                <c:pt idx="11">
                  <c:v>6</c:v>
                </c:pt>
                <c:pt idx="12">
                  <c:v>6.5</c:v>
                </c:pt>
                <c:pt idx="13">
                  <c:v>7</c:v>
                </c:pt>
                <c:pt idx="14">
                  <c:v>7.5</c:v>
                </c:pt>
                <c:pt idx="15">
                  <c:v>8</c:v>
                </c:pt>
                <c:pt idx="16">
                  <c:v>8.5</c:v>
                </c:pt>
                <c:pt idx="17">
                  <c:v>9</c:v>
                </c:pt>
                <c:pt idx="18">
                  <c:v>9.5</c:v>
                </c:pt>
                <c:pt idx="19">
                  <c:v>10</c:v>
                </c:pt>
                <c:pt idx="20">
                  <c:v>10.5</c:v>
                </c:pt>
                <c:pt idx="21">
                  <c:v>11</c:v>
                </c:pt>
                <c:pt idx="22">
                  <c:v>11.5</c:v>
                </c:pt>
                <c:pt idx="23">
                  <c:v>12</c:v>
                </c:pt>
                <c:pt idx="24">
                  <c:v>12.5</c:v>
                </c:pt>
                <c:pt idx="25">
                  <c:v>13</c:v>
                </c:pt>
                <c:pt idx="26">
                  <c:v>13.5</c:v>
                </c:pt>
                <c:pt idx="27">
                  <c:v>14</c:v>
                </c:pt>
                <c:pt idx="28">
                  <c:v>14.5</c:v>
                </c:pt>
                <c:pt idx="29">
                  <c:v>15</c:v>
                </c:pt>
                <c:pt idx="30">
                  <c:v>15.5</c:v>
                </c:pt>
                <c:pt idx="31">
                  <c:v>16</c:v>
                </c:pt>
                <c:pt idx="32">
                  <c:v>16.5</c:v>
                </c:pt>
                <c:pt idx="33">
                  <c:v>17</c:v>
                </c:pt>
                <c:pt idx="34">
                  <c:v>17.5</c:v>
                </c:pt>
                <c:pt idx="35">
                  <c:v>18</c:v>
                </c:pt>
                <c:pt idx="36">
                  <c:v>18.5</c:v>
                </c:pt>
                <c:pt idx="37">
                  <c:v>19</c:v>
                </c:pt>
                <c:pt idx="38">
                  <c:v>19.5</c:v>
                </c:pt>
                <c:pt idx="39">
                  <c:v>20</c:v>
                </c:pt>
                <c:pt idx="40">
                  <c:v>20.5</c:v>
                </c:pt>
                <c:pt idx="41">
                  <c:v>21</c:v>
                </c:pt>
                <c:pt idx="42">
                  <c:v>21.5</c:v>
                </c:pt>
                <c:pt idx="43">
                  <c:v>22</c:v>
                </c:pt>
                <c:pt idx="44">
                  <c:v>22.5</c:v>
                </c:pt>
                <c:pt idx="45">
                  <c:v>23</c:v>
                </c:pt>
                <c:pt idx="46">
                  <c:v>23.5</c:v>
                </c:pt>
                <c:pt idx="47">
                  <c:v>24</c:v>
                </c:pt>
                <c:pt idx="48">
                  <c:v>24.5</c:v>
                </c:pt>
                <c:pt idx="49">
                  <c:v>25</c:v>
                </c:pt>
                <c:pt idx="50">
                  <c:v>25.5</c:v>
                </c:pt>
                <c:pt idx="51">
                  <c:v>26</c:v>
                </c:pt>
                <c:pt idx="52">
                  <c:v>26.5</c:v>
                </c:pt>
                <c:pt idx="53">
                  <c:v>27</c:v>
                </c:pt>
                <c:pt idx="54">
                  <c:v>27.5</c:v>
                </c:pt>
                <c:pt idx="55">
                  <c:v>28</c:v>
                </c:pt>
                <c:pt idx="56">
                  <c:v>28.5</c:v>
                </c:pt>
                <c:pt idx="57">
                  <c:v>29</c:v>
                </c:pt>
                <c:pt idx="58">
                  <c:v>29.5</c:v>
                </c:pt>
                <c:pt idx="59">
                  <c:v>30</c:v>
                </c:pt>
                <c:pt idx="60">
                  <c:v>30.5</c:v>
                </c:pt>
                <c:pt idx="61">
                  <c:v>31</c:v>
                </c:pt>
                <c:pt idx="62">
                  <c:v>31.5</c:v>
                </c:pt>
                <c:pt idx="63">
                  <c:v>32</c:v>
                </c:pt>
                <c:pt idx="64">
                  <c:v>32.5</c:v>
                </c:pt>
                <c:pt idx="65">
                  <c:v>33</c:v>
                </c:pt>
                <c:pt idx="66">
                  <c:v>33.5</c:v>
                </c:pt>
                <c:pt idx="67">
                  <c:v>34</c:v>
                </c:pt>
                <c:pt idx="68">
                  <c:v>34.5</c:v>
                </c:pt>
                <c:pt idx="69">
                  <c:v>35</c:v>
                </c:pt>
                <c:pt idx="70">
                  <c:v>35.5</c:v>
                </c:pt>
                <c:pt idx="71">
                  <c:v>36</c:v>
                </c:pt>
                <c:pt idx="72">
                  <c:v>36.5</c:v>
                </c:pt>
                <c:pt idx="73">
                  <c:v>37</c:v>
                </c:pt>
                <c:pt idx="74">
                  <c:v>37.5</c:v>
                </c:pt>
                <c:pt idx="75">
                  <c:v>38</c:v>
                </c:pt>
              </c:numCache>
            </c:numRef>
          </c:xVal>
          <c:yVal>
            <c:numRef>
              <c:f>'Hietograma  de Watt'!$E$28:$E$103</c:f>
              <c:numCache>
                <c:formatCode>0.00</c:formatCode>
                <c:ptCount val="76"/>
              </c:numCache>
            </c:numRef>
          </c:yVal>
          <c:smooth val="0"/>
          <c:extLst>
            <c:ext xmlns:c16="http://schemas.microsoft.com/office/drawing/2014/chart" uri="{C3380CC4-5D6E-409C-BE32-E72D297353CC}">
              <c16:uniqueId val="{00000002-90F9-432D-B60E-EB05A7BAD981}"/>
            </c:ext>
          </c:extLst>
        </c:ser>
        <c:ser>
          <c:idx val="3"/>
          <c:order val="3"/>
          <c:tx>
            <c:strRef>
              <c:f>'Hietograma  de Watt'!$F$27</c:f>
              <c:strCache>
                <c:ptCount val="1"/>
              </c:strCache>
            </c:strRef>
          </c:tx>
          <c:spPr>
            <a:ln w="19050" cap="rnd">
              <a:solidFill>
                <a:schemeClr val="accent4"/>
              </a:solidFill>
              <a:round/>
            </a:ln>
            <a:effectLst/>
          </c:spPr>
          <c:marker>
            <c:symbol val="none"/>
          </c:marker>
          <c:xVal>
            <c:numRef>
              <c:f>'Hietograma  de Watt'!$B$28:$B$103</c:f>
              <c:numCache>
                <c:formatCode>0.00</c:formatCode>
                <c:ptCount val="76"/>
                <c:pt idx="0">
                  <c:v>0.5</c:v>
                </c:pt>
                <c:pt idx="1">
                  <c:v>1</c:v>
                </c:pt>
                <c:pt idx="2">
                  <c:v>1.5</c:v>
                </c:pt>
                <c:pt idx="3">
                  <c:v>2</c:v>
                </c:pt>
                <c:pt idx="4">
                  <c:v>2.5</c:v>
                </c:pt>
                <c:pt idx="5">
                  <c:v>3</c:v>
                </c:pt>
                <c:pt idx="6">
                  <c:v>3.5</c:v>
                </c:pt>
                <c:pt idx="7">
                  <c:v>4</c:v>
                </c:pt>
                <c:pt idx="8">
                  <c:v>4.5</c:v>
                </c:pt>
                <c:pt idx="9">
                  <c:v>5</c:v>
                </c:pt>
                <c:pt idx="10">
                  <c:v>5.5</c:v>
                </c:pt>
                <c:pt idx="11">
                  <c:v>6</c:v>
                </c:pt>
                <c:pt idx="12">
                  <c:v>6.5</c:v>
                </c:pt>
                <c:pt idx="13">
                  <c:v>7</c:v>
                </c:pt>
                <c:pt idx="14">
                  <c:v>7.5</c:v>
                </c:pt>
                <c:pt idx="15">
                  <c:v>8</c:v>
                </c:pt>
                <c:pt idx="16">
                  <c:v>8.5</c:v>
                </c:pt>
                <c:pt idx="17">
                  <c:v>9</c:v>
                </c:pt>
                <c:pt idx="18">
                  <c:v>9.5</c:v>
                </c:pt>
                <c:pt idx="19">
                  <c:v>10</c:v>
                </c:pt>
                <c:pt idx="20">
                  <c:v>10.5</c:v>
                </c:pt>
                <c:pt idx="21">
                  <c:v>11</c:v>
                </c:pt>
                <c:pt idx="22">
                  <c:v>11.5</c:v>
                </c:pt>
                <c:pt idx="23">
                  <c:v>12</c:v>
                </c:pt>
                <c:pt idx="24">
                  <c:v>12.5</c:v>
                </c:pt>
                <c:pt idx="25">
                  <c:v>13</c:v>
                </c:pt>
                <c:pt idx="26">
                  <c:v>13.5</c:v>
                </c:pt>
                <c:pt idx="27">
                  <c:v>14</c:v>
                </c:pt>
                <c:pt idx="28">
                  <c:v>14.5</c:v>
                </c:pt>
                <c:pt idx="29">
                  <c:v>15</c:v>
                </c:pt>
                <c:pt idx="30">
                  <c:v>15.5</c:v>
                </c:pt>
                <c:pt idx="31">
                  <c:v>16</c:v>
                </c:pt>
                <c:pt idx="32">
                  <c:v>16.5</c:v>
                </c:pt>
                <c:pt idx="33">
                  <c:v>17</c:v>
                </c:pt>
                <c:pt idx="34">
                  <c:v>17.5</c:v>
                </c:pt>
                <c:pt idx="35">
                  <c:v>18</c:v>
                </c:pt>
                <c:pt idx="36">
                  <c:v>18.5</c:v>
                </c:pt>
                <c:pt idx="37">
                  <c:v>19</c:v>
                </c:pt>
                <c:pt idx="38">
                  <c:v>19.5</c:v>
                </c:pt>
                <c:pt idx="39">
                  <c:v>20</c:v>
                </c:pt>
                <c:pt idx="40">
                  <c:v>20.5</c:v>
                </c:pt>
                <c:pt idx="41">
                  <c:v>21</c:v>
                </c:pt>
                <c:pt idx="42">
                  <c:v>21.5</c:v>
                </c:pt>
                <c:pt idx="43">
                  <c:v>22</c:v>
                </c:pt>
                <c:pt idx="44">
                  <c:v>22.5</c:v>
                </c:pt>
                <c:pt idx="45">
                  <c:v>23</c:v>
                </c:pt>
                <c:pt idx="46">
                  <c:v>23.5</c:v>
                </c:pt>
                <c:pt idx="47">
                  <c:v>24</c:v>
                </c:pt>
                <c:pt idx="48">
                  <c:v>24.5</c:v>
                </c:pt>
                <c:pt idx="49">
                  <c:v>25</c:v>
                </c:pt>
                <c:pt idx="50">
                  <c:v>25.5</c:v>
                </c:pt>
                <c:pt idx="51">
                  <c:v>26</c:v>
                </c:pt>
                <c:pt idx="52">
                  <c:v>26.5</c:v>
                </c:pt>
                <c:pt idx="53">
                  <c:v>27</c:v>
                </c:pt>
                <c:pt idx="54">
                  <c:v>27.5</c:v>
                </c:pt>
                <c:pt idx="55">
                  <c:v>28</c:v>
                </c:pt>
                <c:pt idx="56">
                  <c:v>28.5</c:v>
                </c:pt>
                <c:pt idx="57">
                  <c:v>29</c:v>
                </c:pt>
                <c:pt idx="58">
                  <c:v>29.5</c:v>
                </c:pt>
                <c:pt idx="59">
                  <c:v>30</c:v>
                </c:pt>
                <c:pt idx="60">
                  <c:v>30.5</c:v>
                </c:pt>
                <c:pt idx="61">
                  <c:v>31</c:v>
                </c:pt>
                <c:pt idx="62">
                  <c:v>31.5</c:v>
                </c:pt>
                <c:pt idx="63">
                  <c:v>32</c:v>
                </c:pt>
                <c:pt idx="64">
                  <c:v>32.5</c:v>
                </c:pt>
                <c:pt idx="65">
                  <c:v>33</c:v>
                </c:pt>
                <c:pt idx="66">
                  <c:v>33.5</c:v>
                </c:pt>
                <c:pt idx="67">
                  <c:v>34</c:v>
                </c:pt>
                <c:pt idx="68">
                  <c:v>34.5</c:v>
                </c:pt>
                <c:pt idx="69">
                  <c:v>35</c:v>
                </c:pt>
                <c:pt idx="70">
                  <c:v>35.5</c:v>
                </c:pt>
                <c:pt idx="71">
                  <c:v>36</c:v>
                </c:pt>
                <c:pt idx="72">
                  <c:v>36.5</c:v>
                </c:pt>
                <c:pt idx="73">
                  <c:v>37</c:v>
                </c:pt>
                <c:pt idx="74">
                  <c:v>37.5</c:v>
                </c:pt>
                <c:pt idx="75">
                  <c:v>38</c:v>
                </c:pt>
              </c:numCache>
            </c:numRef>
          </c:xVal>
          <c:yVal>
            <c:numRef>
              <c:f>'Hietograma  de Watt'!$F$28:$F$103</c:f>
              <c:numCache>
                <c:formatCode>0.00</c:formatCode>
                <c:ptCount val="76"/>
              </c:numCache>
            </c:numRef>
          </c:yVal>
          <c:smooth val="0"/>
          <c:extLst>
            <c:ext xmlns:c16="http://schemas.microsoft.com/office/drawing/2014/chart" uri="{C3380CC4-5D6E-409C-BE32-E72D297353CC}">
              <c16:uniqueId val="{00000003-90F9-432D-B60E-EB05A7BAD981}"/>
            </c:ext>
          </c:extLst>
        </c:ser>
        <c:ser>
          <c:idx val="4"/>
          <c:order val="4"/>
          <c:tx>
            <c:strRef>
              <c:f>'Hietograma  de Watt'!$G$27</c:f>
              <c:strCache>
                <c:ptCount val="1"/>
              </c:strCache>
            </c:strRef>
          </c:tx>
          <c:spPr>
            <a:ln w="19050" cap="rnd">
              <a:solidFill>
                <a:schemeClr val="accent5"/>
              </a:solidFill>
              <a:round/>
            </a:ln>
            <a:effectLst/>
          </c:spPr>
          <c:marker>
            <c:symbol val="none"/>
          </c:marker>
          <c:xVal>
            <c:numRef>
              <c:f>'Hietograma  de Watt'!$B$28:$B$103</c:f>
              <c:numCache>
                <c:formatCode>0.00</c:formatCode>
                <c:ptCount val="76"/>
                <c:pt idx="0">
                  <c:v>0.5</c:v>
                </c:pt>
                <c:pt idx="1">
                  <c:v>1</c:v>
                </c:pt>
                <c:pt idx="2">
                  <c:v>1.5</c:v>
                </c:pt>
                <c:pt idx="3">
                  <c:v>2</c:v>
                </c:pt>
                <c:pt idx="4">
                  <c:v>2.5</c:v>
                </c:pt>
                <c:pt idx="5">
                  <c:v>3</c:v>
                </c:pt>
                <c:pt idx="6">
                  <c:v>3.5</c:v>
                </c:pt>
                <c:pt idx="7">
                  <c:v>4</c:v>
                </c:pt>
                <c:pt idx="8">
                  <c:v>4.5</c:v>
                </c:pt>
                <c:pt idx="9">
                  <c:v>5</c:v>
                </c:pt>
                <c:pt idx="10">
                  <c:v>5.5</c:v>
                </c:pt>
                <c:pt idx="11">
                  <c:v>6</c:v>
                </c:pt>
                <c:pt idx="12">
                  <c:v>6.5</c:v>
                </c:pt>
                <c:pt idx="13">
                  <c:v>7</c:v>
                </c:pt>
                <c:pt idx="14">
                  <c:v>7.5</c:v>
                </c:pt>
                <c:pt idx="15">
                  <c:v>8</c:v>
                </c:pt>
                <c:pt idx="16">
                  <c:v>8.5</c:v>
                </c:pt>
                <c:pt idx="17">
                  <c:v>9</c:v>
                </c:pt>
                <c:pt idx="18">
                  <c:v>9.5</c:v>
                </c:pt>
                <c:pt idx="19">
                  <c:v>10</c:v>
                </c:pt>
                <c:pt idx="20">
                  <c:v>10.5</c:v>
                </c:pt>
                <c:pt idx="21">
                  <c:v>11</c:v>
                </c:pt>
                <c:pt idx="22">
                  <c:v>11.5</c:v>
                </c:pt>
                <c:pt idx="23">
                  <c:v>12</c:v>
                </c:pt>
                <c:pt idx="24">
                  <c:v>12.5</c:v>
                </c:pt>
                <c:pt idx="25">
                  <c:v>13</c:v>
                </c:pt>
                <c:pt idx="26">
                  <c:v>13.5</c:v>
                </c:pt>
                <c:pt idx="27">
                  <c:v>14</c:v>
                </c:pt>
                <c:pt idx="28">
                  <c:v>14.5</c:v>
                </c:pt>
                <c:pt idx="29">
                  <c:v>15</c:v>
                </c:pt>
                <c:pt idx="30">
                  <c:v>15.5</c:v>
                </c:pt>
                <c:pt idx="31">
                  <c:v>16</c:v>
                </c:pt>
                <c:pt idx="32">
                  <c:v>16.5</c:v>
                </c:pt>
                <c:pt idx="33">
                  <c:v>17</c:v>
                </c:pt>
                <c:pt idx="34">
                  <c:v>17.5</c:v>
                </c:pt>
                <c:pt idx="35">
                  <c:v>18</c:v>
                </c:pt>
                <c:pt idx="36">
                  <c:v>18.5</c:v>
                </c:pt>
                <c:pt idx="37">
                  <c:v>19</c:v>
                </c:pt>
                <c:pt idx="38">
                  <c:v>19.5</c:v>
                </c:pt>
                <c:pt idx="39">
                  <c:v>20</c:v>
                </c:pt>
                <c:pt idx="40">
                  <c:v>20.5</c:v>
                </c:pt>
                <c:pt idx="41">
                  <c:v>21</c:v>
                </c:pt>
                <c:pt idx="42">
                  <c:v>21.5</c:v>
                </c:pt>
                <c:pt idx="43">
                  <c:v>22</c:v>
                </c:pt>
                <c:pt idx="44">
                  <c:v>22.5</c:v>
                </c:pt>
                <c:pt idx="45">
                  <c:v>23</c:v>
                </c:pt>
                <c:pt idx="46">
                  <c:v>23.5</c:v>
                </c:pt>
                <c:pt idx="47">
                  <c:v>24</c:v>
                </c:pt>
                <c:pt idx="48">
                  <c:v>24.5</c:v>
                </c:pt>
                <c:pt idx="49">
                  <c:v>25</c:v>
                </c:pt>
                <c:pt idx="50">
                  <c:v>25.5</c:v>
                </c:pt>
                <c:pt idx="51">
                  <c:v>26</c:v>
                </c:pt>
                <c:pt idx="52">
                  <c:v>26.5</c:v>
                </c:pt>
                <c:pt idx="53">
                  <c:v>27</c:v>
                </c:pt>
                <c:pt idx="54">
                  <c:v>27.5</c:v>
                </c:pt>
                <c:pt idx="55">
                  <c:v>28</c:v>
                </c:pt>
                <c:pt idx="56">
                  <c:v>28.5</c:v>
                </c:pt>
                <c:pt idx="57">
                  <c:v>29</c:v>
                </c:pt>
                <c:pt idx="58">
                  <c:v>29.5</c:v>
                </c:pt>
                <c:pt idx="59">
                  <c:v>30</c:v>
                </c:pt>
                <c:pt idx="60">
                  <c:v>30.5</c:v>
                </c:pt>
                <c:pt idx="61">
                  <c:v>31</c:v>
                </c:pt>
                <c:pt idx="62">
                  <c:v>31.5</c:v>
                </c:pt>
                <c:pt idx="63">
                  <c:v>32</c:v>
                </c:pt>
                <c:pt idx="64">
                  <c:v>32.5</c:v>
                </c:pt>
                <c:pt idx="65">
                  <c:v>33</c:v>
                </c:pt>
                <c:pt idx="66">
                  <c:v>33.5</c:v>
                </c:pt>
                <c:pt idx="67">
                  <c:v>34</c:v>
                </c:pt>
                <c:pt idx="68">
                  <c:v>34.5</c:v>
                </c:pt>
                <c:pt idx="69">
                  <c:v>35</c:v>
                </c:pt>
                <c:pt idx="70">
                  <c:v>35.5</c:v>
                </c:pt>
                <c:pt idx="71">
                  <c:v>36</c:v>
                </c:pt>
                <c:pt idx="72">
                  <c:v>36.5</c:v>
                </c:pt>
                <c:pt idx="73">
                  <c:v>37</c:v>
                </c:pt>
                <c:pt idx="74">
                  <c:v>37.5</c:v>
                </c:pt>
                <c:pt idx="75">
                  <c:v>38</c:v>
                </c:pt>
              </c:numCache>
            </c:numRef>
          </c:xVal>
          <c:yVal>
            <c:numRef>
              <c:f>'Hietograma  de Watt'!$G$28:$G$103</c:f>
              <c:numCache>
                <c:formatCode>0.00</c:formatCode>
                <c:ptCount val="76"/>
              </c:numCache>
            </c:numRef>
          </c:yVal>
          <c:smooth val="0"/>
          <c:extLst>
            <c:ext xmlns:c16="http://schemas.microsoft.com/office/drawing/2014/chart" uri="{C3380CC4-5D6E-409C-BE32-E72D297353CC}">
              <c16:uniqueId val="{00000004-90F9-432D-B60E-EB05A7BAD981}"/>
            </c:ext>
          </c:extLst>
        </c:ser>
        <c:ser>
          <c:idx val="5"/>
          <c:order val="5"/>
          <c:tx>
            <c:strRef>
              <c:f>'Hietograma  de Watt'!$H$27</c:f>
              <c:strCache>
                <c:ptCount val="1"/>
              </c:strCache>
            </c:strRef>
          </c:tx>
          <c:spPr>
            <a:ln w="19050" cap="rnd">
              <a:solidFill>
                <a:schemeClr val="accent6"/>
              </a:solidFill>
              <a:round/>
            </a:ln>
            <a:effectLst/>
          </c:spPr>
          <c:marker>
            <c:symbol val="none"/>
          </c:marker>
          <c:xVal>
            <c:numRef>
              <c:f>'Hietograma  de Watt'!$B$28:$B$103</c:f>
              <c:numCache>
                <c:formatCode>0.00</c:formatCode>
                <c:ptCount val="76"/>
                <c:pt idx="0">
                  <c:v>0.5</c:v>
                </c:pt>
                <c:pt idx="1">
                  <c:v>1</c:v>
                </c:pt>
                <c:pt idx="2">
                  <c:v>1.5</c:v>
                </c:pt>
                <c:pt idx="3">
                  <c:v>2</c:v>
                </c:pt>
                <c:pt idx="4">
                  <c:v>2.5</c:v>
                </c:pt>
                <c:pt idx="5">
                  <c:v>3</c:v>
                </c:pt>
                <c:pt idx="6">
                  <c:v>3.5</c:v>
                </c:pt>
                <c:pt idx="7">
                  <c:v>4</c:v>
                </c:pt>
                <c:pt idx="8">
                  <c:v>4.5</c:v>
                </c:pt>
                <c:pt idx="9">
                  <c:v>5</c:v>
                </c:pt>
                <c:pt idx="10">
                  <c:v>5.5</c:v>
                </c:pt>
                <c:pt idx="11">
                  <c:v>6</c:v>
                </c:pt>
                <c:pt idx="12">
                  <c:v>6.5</c:v>
                </c:pt>
                <c:pt idx="13">
                  <c:v>7</c:v>
                </c:pt>
                <c:pt idx="14">
                  <c:v>7.5</c:v>
                </c:pt>
                <c:pt idx="15">
                  <c:v>8</c:v>
                </c:pt>
                <c:pt idx="16">
                  <c:v>8.5</c:v>
                </c:pt>
                <c:pt idx="17">
                  <c:v>9</c:v>
                </c:pt>
                <c:pt idx="18">
                  <c:v>9.5</c:v>
                </c:pt>
                <c:pt idx="19">
                  <c:v>10</c:v>
                </c:pt>
                <c:pt idx="20">
                  <c:v>10.5</c:v>
                </c:pt>
                <c:pt idx="21">
                  <c:v>11</c:v>
                </c:pt>
                <c:pt idx="22">
                  <c:v>11.5</c:v>
                </c:pt>
                <c:pt idx="23">
                  <c:v>12</c:v>
                </c:pt>
                <c:pt idx="24">
                  <c:v>12.5</c:v>
                </c:pt>
                <c:pt idx="25">
                  <c:v>13</c:v>
                </c:pt>
                <c:pt idx="26">
                  <c:v>13.5</c:v>
                </c:pt>
                <c:pt idx="27">
                  <c:v>14</c:v>
                </c:pt>
                <c:pt idx="28">
                  <c:v>14.5</c:v>
                </c:pt>
                <c:pt idx="29">
                  <c:v>15</c:v>
                </c:pt>
                <c:pt idx="30">
                  <c:v>15.5</c:v>
                </c:pt>
                <c:pt idx="31">
                  <c:v>16</c:v>
                </c:pt>
                <c:pt idx="32">
                  <c:v>16.5</c:v>
                </c:pt>
                <c:pt idx="33">
                  <c:v>17</c:v>
                </c:pt>
                <c:pt idx="34">
                  <c:v>17.5</c:v>
                </c:pt>
                <c:pt idx="35">
                  <c:v>18</c:v>
                </c:pt>
                <c:pt idx="36">
                  <c:v>18.5</c:v>
                </c:pt>
                <c:pt idx="37">
                  <c:v>19</c:v>
                </c:pt>
                <c:pt idx="38">
                  <c:v>19.5</c:v>
                </c:pt>
                <c:pt idx="39">
                  <c:v>20</c:v>
                </c:pt>
                <c:pt idx="40">
                  <c:v>20.5</c:v>
                </c:pt>
                <c:pt idx="41">
                  <c:v>21</c:v>
                </c:pt>
                <c:pt idx="42">
                  <c:v>21.5</c:v>
                </c:pt>
                <c:pt idx="43">
                  <c:v>22</c:v>
                </c:pt>
                <c:pt idx="44">
                  <c:v>22.5</c:v>
                </c:pt>
                <c:pt idx="45">
                  <c:v>23</c:v>
                </c:pt>
                <c:pt idx="46">
                  <c:v>23.5</c:v>
                </c:pt>
                <c:pt idx="47">
                  <c:v>24</c:v>
                </c:pt>
                <c:pt idx="48">
                  <c:v>24.5</c:v>
                </c:pt>
                <c:pt idx="49">
                  <c:v>25</c:v>
                </c:pt>
                <c:pt idx="50">
                  <c:v>25.5</c:v>
                </c:pt>
                <c:pt idx="51">
                  <c:v>26</c:v>
                </c:pt>
                <c:pt idx="52">
                  <c:v>26.5</c:v>
                </c:pt>
                <c:pt idx="53">
                  <c:v>27</c:v>
                </c:pt>
                <c:pt idx="54">
                  <c:v>27.5</c:v>
                </c:pt>
                <c:pt idx="55">
                  <c:v>28</c:v>
                </c:pt>
                <c:pt idx="56">
                  <c:v>28.5</c:v>
                </c:pt>
                <c:pt idx="57">
                  <c:v>29</c:v>
                </c:pt>
                <c:pt idx="58">
                  <c:v>29.5</c:v>
                </c:pt>
                <c:pt idx="59">
                  <c:v>30</c:v>
                </c:pt>
                <c:pt idx="60">
                  <c:v>30.5</c:v>
                </c:pt>
                <c:pt idx="61">
                  <c:v>31</c:v>
                </c:pt>
                <c:pt idx="62">
                  <c:v>31.5</c:v>
                </c:pt>
                <c:pt idx="63">
                  <c:v>32</c:v>
                </c:pt>
                <c:pt idx="64">
                  <c:v>32.5</c:v>
                </c:pt>
                <c:pt idx="65">
                  <c:v>33</c:v>
                </c:pt>
                <c:pt idx="66">
                  <c:v>33.5</c:v>
                </c:pt>
                <c:pt idx="67">
                  <c:v>34</c:v>
                </c:pt>
                <c:pt idx="68">
                  <c:v>34.5</c:v>
                </c:pt>
                <c:pt idx="69">
                  <c:v>35</c:v>
                </c:pt>
                <c:pt idx="70">
                  <c:v>35.5</c:v>
                </c:pt>
                <c:pt idx="71">
                  <c:v>36</c:v>
                </c:pt>
                <c:pt idx="72">
                  <c:v>36.5</c:v>
                </c:pt>
                <c:pt idx="73">
                  <c:v>37</c:v>
                </c:pt>
                <c:pt idx="74">
                  <c:v>37.5</c:v>
                </c:pt>
                <c:pt idx="75">
                  <c:v>38</c:v>
                </c:pt>
              </c:numCache>
            </c:numRef>
          </c:xVal>
          <c:yVal>
            <c:numRef>
              <c:f>'Hietograma  de Watt'!$H$28:$H$103</c:f>
              <c:numCache>
                <c:formatCode>0.00</c:formatCode>
                <c:ptCount val="76"/>
              </c:numCache>
            </c:numRef>
          </c:yVal>
          <c:smooth val="0"/>
          <c:extLst>
            <c:ext xmlns:c16="http://schemas.microsoft.com/office/drawing/2014/chart" uri="{C3380CC4-5D6E-409C-BE32-E72D297353CC}">
              <c16:uniqueId val="{00000005-90F9-432D-B60E-EB05A7BAD981}"/>
            </c:ext>
          </c:extLst>
        </c:ser>
        <c:ser>
          <c:idx val="6"/>
          <c:order val="6"/>
          <c:tx>
            <c:strRef>
              <c:f>'Hietograma  de Watt'!$I$27</c:f>
              <c:strCache>
                <c:ptCount val="1"/>
              </c:strCache>
            </c:strRef>
          </c:tx>
          <c:spPr>
            <a:ln w="19050" cap="rnd">
              <a:solidFill>
                <a:schemeClr val="accent1">
                  <a:lumMod val="60000"/>
                </a:schemeClr>
              </a:solidFill>
              <a:round/>
            </a:ln>
            <a:effectLst/>
          </c:spPr>
          <c:marker>
            <c:symbol val="none"/>
          </c:marker>
          <c:xVal>
            <c:numRef>
              <c:f>'Hietograma  de Watt'!$B$28:$B$103</c:f>
              <c:numCache>
                <c:formatCode>0.00</c:formatCode>
                <c:ptCount val="76"/>
                <c:pt idx="0">
                  <c:v>0.5</c:v>
                </c:pt>
                <c:pt idx="1">
                  <c:v>1</c:v>
                </c:pt>
                <c:pt idx="2">
                  <c:v>1.5</c:v>
                </c:pt>
                <c:pt idx="3">
                  <c:v>2</c:v>
                </c:pt>
                <c:pt idx="4">
                  <c:v>2.5</c:v>
                </c:pt>
                <c:pt idx="5">
                  <c:v>3</c:v>
                </c:pt>
                <c:pt idx="6">
                  <c:v>3.5</c:v>
                </c:pt>
                <c:pt idx="7">
                  <c:v>4</c:v>
                </c:pt>
                <c:pt idx="8">
                  <c:v>4.5</c:v>
                </c:pt>
                <c:pt idx="9">
                  <c:v>5</c:v>
                </c:pt>
                <c:pt idx="10">
                  <c:v>5.5</c:v>
                </c:pt>
                <c:pt idx="11">
                  <c:v>6</c:v>
                </c:pt>
                <c:pt idx="12">
                  <c:v>6.5</c:v>
                </c:pt>
                <c:pt idx="13">
                  <c:v>7</c:v>
                </c:pt>
                <c:pt idx="14">
                  <c:v>7.5</c:v>
                </c:pt>
                <c:pt idx="15">
                  <c:v>8</c:v>
                </c:pt>
                <c:pt idx="16">
                  <c:v>8.5</c:v>
                </c:pt>
                <c:pt idx="17">
                  <c:v>9</c:v>
                </c:pt>
                <c:pt idx="18">
                  <c:v>9.5</c:v>
                </c:pt>
                <c:pt idx="19">
                  <c:v>10</c:v>
                </c:pt>
                <c:pt idx="20">
                  <c:v>10.5</c:v>
                </c:pt>
                <c:pt idx="21">
                  <c:v>11</c:v>
                </c:pt>
                <c:pt idx="22">
                  <c:v>11.5</c:v>
                </c:pt>
                <c:pt idx="23">
                  <c:v>12</c:v>
                </c:pt>
                <c:pt idx="24">
                  <c:v>12.5</c:v>
                </c:pt>
                <c:pt idx="25">
                  <c:v>13</c:v>
                </c:pt>
                <c:pt idx="26">
                  <c:v>13.5</c:v>
                </c:pt>
                <c:pt idx="27">
                  <c:v>14</c:v>
                </c:pt>
                <c:pt idx="28">
                  <c:v>14.5</c:v>
                </c:pt>
                <c:pt idx="29">
                  <c:v>15</c:v>
                </c:pt>
                <c:pt idx="30">
                  <c:v>15.5</c:v>
                </c:pt>
                <c:pt idx="31">
                  <c:v>16</c:v>
                </c:pt>
                <c:pt idx="32">
                  <c:v>16.5</c:v>
                </c:pt>
                <c:pt idx="33">
                  <c:v>17</c:v>
                </c:pt>
                <c:pt idx="34">
                  <c:v>17.5</c:v>
                </c:pt>
                <c:pt idx="35">
                  <c:v>18</c:v>
                </c:pt>
                <c:pt idx="36">
                  <c:v>18.5</c:v>
                </c:pt>
                <c:pt idx="37">
                  <c:v>19</c:v>
                </c:pt>
                <c:pt idx="38">
                  <c:v>19.5</c:v>
                </c:pt>
                <c:pt idx="39">
                  <c:v>20</c:v>
                </c:pt>
                <c:pt idx="40">
                  <c:v>20.5</c:v>
                </c:pt>
                <c:pt idx="41">
                  <c:v>21</c:v>
                </c:pt>
                <c:pt idx="42">
                  <c:v>21.5</c:v>
                </c:pt>
                <c:pt idx="43">
                  <c:v>22</c:v>
                </c:pt>
                <c:pt idx="44">
                  <c:v>22.5</c:v>
                </c:pt>
                <c:pt idx="45">
                  <c:v>23</c:v>
                </c:pt>
                <c:pt idx="46">
                  <c:v>23.5</c:v>
                </c:pt>
                <c:pt idx="47">
                  <c:v>24</c:v>
                </c:pt>
                <c:pt idx="48">
                  <c:v>24.5</c:v>
                </c:pt>
                <c:pt idx="49">
                  <c:v>25</c:v>
                </c:pt>
                <c:pt idx="50">
                  <c:v>25.5</c:v>
                </c:pt>
                <c:pt idx="51">
                  <c:v>26</c:v>
                </c:pt>
                <c:pt idx="52">
                  <c:v>26.5</c:v>
                </c:pt>
                <c:pt idx="53">
                  <c:v>27</c:v>
                </c:pt>
                <c:pt idx="54">
                  <c:v>27.5</c:v>
                </c:pt>
                <c:pt idx="55">
                  <c:v>28</c:v>
                </c:pt>
                <c:pt idx="56">
                  <c:v>28.5</c:v>
                </c:pt>
                <c:pt idx="57">
                  <c:v>29</c:v>
                </c:pt>
                <c:pt idx="58">
                  <c:v>29.5</c:v>
                </c:pt>
                <c:pt idx="59">
                  <c:v>30</c:v>
                </c:pt>
                <c:pt idx="60">
                  <c:v>30.5</c:v>
                </c:pt>
                <c:pt idx="61">
                  <c:v>31</c:v>
                </c:pt>
                <c:pt idx="62">
                  <c:v>31.5</c:v>
                </c:pt>
                <c:pt idx="63">
                  <c:v>32</c:v>
                </c:pt>
                <c:pt idx="64">
                  <c:v>32.5</c:v>
                </c:pt>
                <c:pt idx="65">
                  <c:v>33</c:v>
                </c:pt>
                <c:pt idx="66">
                  <c:v>33.5</c:v>
                </c:pt>
                <c:pt idx="67">
                  <c:v>34</c:v>
                </c:pt>
                <c:pt idx="68">
                  <c:v>34.5</c:v>
                </c:pt>
                <c:pt idx="69">
                  <c:v>35</c:v>
                </c:pt>
                <c:pt idx="70">
                  <c:v>35.5</c:v>
                </c:pt>
                <c:pt idx="71">
                  <c:v>36</c:v>
                </c:pt>
                <c:pt idx="72">
                  <c:v>36.5</c:v>
                </c:pt>
                <c:pt idx="73">
                  <c:v>37</c:v>
                </c:pt>
                <c:pt idx="74">
                  <c:v>37.5</c:v>
                </c:pt>
                <c:pt idx="75">
                  <c:v>38</c:v>
                </c:pt>
              </c:numCache>
            </c:numRef>
          </c:xVal>
          <c:yVal>
            <c:numRef>
              <c:f>'Hietograma  de Watt'!$I$28:$I$103</c:f>
              <c:numCache>
                <c:formatCode>0.00</c:formatCode>
                <c:ptCount val="76"/>
              </c:numCache>
            </c:numRef>
          </c:yVal>
          <c:smooth val="0"/>
          <c:extLst>
            <c:ext xmlns:c16="http://schemas.microsoft.com/office/drawing/2014/chart" uri="{C3380CC4-5D6E-409C-BE32-E72D297353CC}">
              <c16:uniqueId val="{00000006-90F9-432D-B60E-EB05A7BAD981}"/>
            </c:ext>
          </c:extLst>
        </c:ser>
        <c:ser>
          <c:idx val="7"/>
          <c:order val="7"/>
          <c:tx>
            <c:strRef>
              <c:f>'Hietograma  de Watt'!$J$27</c:f>
              <c:strCache>
                <c:ptCount val="1"/>
              </c:strCache>
            </c:strRef>
          </c:tx>
          <c:spPr>
            <a:ln w="19050" cap="rnd">
              <a:solidFill>
                <a:schemeClr val="accent2">
                  <a:lumMod val="60000"/>
                </a:schemeClr>
              </a:solidFill>
              <a:round/>
            </a:ln>
            <a:effectLst/>
          </c:spPr>
          <c:marker>
            <c:symbol val="none"/>
          </c:marker>
          <c:xVal>
            <c:numRef>
              <c:f>'Hietograma  de Watt'!$B$28:$B$103</c:f>
              <c:numCache>
                <c:formatCode>0.00</c:formatCode>
                <c:ptCount val="76"/>
                <c:pt idx="0">
                  <c:v>0.5</c:v>
                </c:pt>
                <c:pt idx="1">
                  <c:v>1</c:v>
                </c:pt>
                <c:pt idx="2">
                  <c:v>1.5</c:v>
                </c:pt>
                <c:pt idx="3">
                  <c:v>2</c:v>
                </c:pt>
                <c:pt idx="4">
                  <c:v>2.5</c:v>
                </c:pt>
                <c:pt idx="5">
                  <c:v>3</c:v>
                </c:pt>
                <c:pt idx="6">
                  <c:v>3.5</c:v>
                </c:pt>
                <c:pt idx="7">
                  <c:v>4</c:v>
                </c:pt>
                <c:pt idx="8">
                  <c:v>4.5</c:v>
                </c:pt>
                <c:pt idx="9">
                  <c:v>5</c:v>
                </c:pt>
                <c:pt idx="10">
                  <c:v>5.5</c:v>
                </c:pt>
                <c:pt idx="11">
                  <c:v>6</c:v>
                </c:pt>
                <c:pt idx="12">
                  <c:v>6.5</c:v>
                </c:pt>
                <c:pt idx="13">
                  <c:v>7</c:v>
                </c:pt>
                <c:pt idx="14">
                  <c:v>7.5</c:v>
                </c:pt>
                <c:pt idx="15">
                  <c:v>8</c:v>
                </c:pt>
                <c:pt idx="16">
                  <c:v>8.5</c:v>
                </c:pt>
                <c:pt idx="17">
                  <c:v>9</c:v>
                </c:pt>
                <c:pt idx="18">
                  <c:v>9.5</c:v>
                </c:pt>
                <c:pt idx="19">
                  <c:v>10</c:v>
                </c:pt>
                <c:pt idx="20">
                  <c:v>10.5</c:v>
                </c:pt>
                <c:pt idx="21">
                  <c:v>11</c:v>
                </c:pt>
                <c:pt idx="22">
                  <c:v>11.5</c:v>
                </c:pt>
                <c:pt idx="23">
                  <c:v>12</c:v>
                </c:pt>
                <c:pt idx="24">
                  <c:v>12.5</c:v>
                </c:pt>
                <c:pt idx="25">
                  <c:v>13</c:v>
                </c:pt>
                <c:pt idx="26">
                  <c:v>13.5</c:v>
                </c:pt>
                <c:pt idx="27">
                  <c:v>14</c:v>
                </c:pt>
                <c:pt idx="28">
                  <c:v>14.5</c:v>
                </c:pt>
                <c:pt idx="29">
                  <c:v>15</c:v>
                </c:pt>
                <c:pt idx="30">
                  <c:v>15.5</c:v>
                </c:pt>
                <c:pt idx="31">
                  <c:v>16</c:v>
                </c:pt>
                <c:pt idx="32">
                  <c:v>16.5</c:v>
                </c:pt>
                <c:pt idx="33">
                  <c:v>17</c:v>
                </c:pt>
                <c:pt idx="34">
                  <c:v>17.5</c:v>
                </c:pt>
                <c:pt idx="35">
                  <c:v>18</c:v>
                </c:pt>
                <c:pt idx="36">
                  <c:v>18.5</c:v>
                </c:pt>
                <c:pt idx="37">
                  <c:v>19</c:v>
                </c:pt>
                <c:pt idx="38">
                  <c:v>19.5</c:v>
                </c:pt>
                <c:pt idx="39">
                  <c:v>20</c:v>
                </c:pt>
                <c:pt idx="40">
                  <c:v>20.5</c:v>
                </c:pt>
                <c:pt idx="41">
                  <c:v>21</c:v>
                </c:pt>
                <c:pt idx="42">
                  <c:v>21.5</c:v>
                </c:pt>
                <c:pt idx="43">
                  <c:v>22</c:v>
                </c:pt>
                <c:pt idx="44">
                  <c:v>22.5</c:v>
                </c:pt>
                <c:pt idx="45">
                  <c:v>23</c:v>
                </c:pt>
                <c:pt idx="46">
                  <c:v>23.5</c:v>
                </c:pt>
                <c:pt idx="47">
                  <c:v>24</c:v>
                </c:pt>
                <c:pt idx="48">
                  <c:v>24.5</c:v>
                </c:pt>
                <c:pt idx="49">
                  <c:v>25</c:v>
                </c:pt>
                <c:pt idx="50">
                  <c:v>25.5</c:v>
                </c:pt>
                <c:pt idx="51">
                  <c:v>26</c:v>
                </c:pt>
                <c:pt idx="52">
                  <c:v>26.5</c:v>
                </c:pt>
                <c:pt idx="53">
                  <c:v>27</c:v>
                </c:pt>
                <c:pt idx="54">
                  <c:v>27.5</c:v>
                </c:pt>
                <c:pt idx="55">
                  <c:v>28</c:v>
                </c:pt>
                <c:pt idx="56">
                  <c:v>28.5</c:v>
                </c:pt>
                <c:pt idx="57">
                  <c:v>29</c:v>
                </c:pt>
                <c:pt idx="58">
                  <c:v>29.5</c:v>
                </c:pt>
                <c:pt idx="59">
                  <c:v>30</c:v>
                </c:pt>
                <c:pt idx="60">
                  <c:v>30.5</c:v>
                </c:pt>
                <c:pt idx="61">
                  <c:v>31</c:v>
                </c:pt>
                <c:pt idx="62">
                  <c:v>31.5</c:v>
                </c:pt>
                <c:pt idx="63">
                  <c:v>32</c:v>
                </c:pt>
                <c:pt idx="64">
                  <c:v>32.5</c:v>
                </c:pt>
                <c:pt idx="65">
                  <c:v>33</c:v>
                </c:pt>
                <c:pt idx="66">
                  <c:v>33.5</c:v>
                </c:pt>
                <c:pt idx="67">
                  <c:v>34</c:v>
                </c:pt>
                <c:pt idx="68">
                  <c:v>34.5</c:v>
                </c:pt>
                <c:pt idx="69">
                  <c:v>35</c:v>
                </c:pt>
                <c:pt idx="70">
                  <c:v>35.5</c:v>
                </c:pt>
                <c:pt idx="71">
                  <c:v>36</c:v>
                </c:pt>
                <c:pt idx="72">
                  <c:v>36.5</c:v>
                </c:pt>
                <c:pt idx="73">
                  <c:v>37</c:v>
                </c:pt>
                <c:pt idx="74">
                  <c:v>37.5</c:v>
                </c:pt>
                <c:pt idx="75">
                  <c:v>38</c:v>
                </c:pt>
              </c:numCache>
            </c:numRef>
          </c:xVal>
          <c:yVal>
            <c:numRef>
              <c:f>'Hietograma  de Watt'!$J$28:$J$103</c:f>
              <c:numCache>
                <c:formatCode>0.00</c:formatCode>
                <c:ptCount val="76"/>
              </c:numCache>
            </c:numRef>
          </c:yVal>
          <c:smooth val="0"/>
          <c:extLst>
            <c:ext xmlns:c16="http://schemas.microsoft.com/office/drawing/2014/chart" uri="{C3380CC4-5D6E-409C-BE32-E72D297353CC}">
              <c16:uniqueId val="{00000007-90F9-432D-B60E-EB05A7BAD981}"/>
            </c:ext>
          </c:extLst>
        </c:ser>
        <c:ser>
          <c:idx val="8"/>
          <c:order val="8"/>
          <c:tx>
            <c:strRef>
              <c:f>'Hietograma  de Watt'!$K$27</c:f>
              <c:strCache>
                <c:ptCount val="1"/>
              </c:strCache>
            </c:strRef>
          </c:tx>
          <c:spPr>
            <a:ln w="19050" cap="rnd">
              <a:solidFill>
                <a:schemeClr val="accent3">
                  <a:lumMod val="60000"/>
                </a:schemeClr>
              </a:solidFill>
              <a:round/>
            </a:ln>
            <a:effectLst/>
          </c:spPr>
          <c:marker>
            <c:symbol val="none"/>
          </c:marker>
          <c:xVal>
            <c:numRef>
              <c:f>'Hietograma  de Watt'!$B$28:$B$103</c:f>
              <c:numCache>
                <c:formatCode>0.00</c:formatCode>
                <c:ptCount val="76"/>
                <c:pt idx="0">
                  <c:v>0.5</c:v>
                </c:pt>
                <c:pt idx="1">
                  <c:v>1</c:v>
                </c:pt>
                <c:pt idx="2">
                  <c:v>1.5</c:v>
                </c:pt>
                <c:pt idx="3">
                  <c:v>2</c:v>
                </c:pt>
                <c:pt idx="4">
                  <c:v>2.5</c:v>
                </c:pt>
                <c:pt idx="5">
                  <c:v>3</c:v>
                </c:pt>
                <c:pt idx="6">
                  <c:v>3.5</c:v>
                </c:pt>
                <c:pt idx="7">
                  <c:v>4</c:v>
                </c:pt>
                <c:pt idx="8">
                  <c:v>4.5</c:v>
                </c:pt>
                <c:pt idx="9">
                  <c:v>5</c:v>
                </c:pt>
                <c:pt idx="10">
                  <c:v>5.5</c:v>
                </c:pt>
                <c:pt idx="11">
                  <c:v>6</c:v>
                </c:pt>
                <c:pt idx="12">
                  <c:v>6.5</c:v>
                </c:pt>
                <c:pt idx="13">
                  <c:v>7</c:v>
                </c:pt>
                <c:pt idx="14">
                  <c:v>7.5</c:v>
                </c:pt>
                <c:pt idx="15">
                  <c:v>8</c:v>
                </c:pt>
                <c:pt idx="16">
                  <c:v>8.5</c:v>
                </c:pt>
                <c:pt idx="17">
                  <c:v>9</c:v>
                </c:pt>
                <c:pt idx="18">
                  <c:v>9.5</c:v>
                </c:pt>
                <c:pt idx="19">
                  <c:v>10</c:v>
                </c:pt>
                <c:pt idx="20">
                  <c:v>10.5</c:v>
                </c:pt>
                <c:pt idx="21">
                  <c:v>11</c:v>
                </c:pt>
                <c:pt idx="22">
                  <c:v>11.5</c:v>
                </c:pt>
                <c:pt idx="23">
                  <c:v>12</c:v>
                </c:pt>
                <c:pt idx="24">
                  <c:v>12.5</c:v>
                </c:pt>
                <c:pt idx="25">
                  <c:v>13</c:v>
                </c:pt>
                <c:pt idx="26">
                  <c:v>13.5</c:v>
                </c:pt>
                <c:pt idx="27">
                  <c:v>14</c:v>
                </c:pt>
                <c:pt idx="28">
                  <c:v>14.5</c:v>
                </c:pt>
                <c:pt idx="29">
                  <c:v>15</c:v>
                </c:pt>
                <c:pt idx="30">
                  <c:v>15.5</c:v>
                </c:pt>
                <c:pt idx="31">
                  <c:v>16</c:v>
                </c:pt>
                <c:pt idx="32">
                  <c:v>16.5</c:v>
                </c:pt>
                <c:pt idx="33">
                  <c:v>17</c:v>
                </c:pt>
                <c:pt idx="34">
                  <c:v>17.5</c:v>
                </c:pt>
                <c:pt idx="35">
                  <c:v>18</c:v>
                </c:pt>
                <c:pt idx="36">
                  <c:v>18.5</c:v>
                </c:pt>
                <c:pt idx="37">
                  <c:v>19</c:v>
                </c:pt>
                <c:pt idx="38">
                  <c:v>19.5</c:v>
                </c:pt>
                <c:pt idx="39">
                  <c:v>20</c:v>
                </c:pt>
                <c:pt idx="40">
                  <c:v>20.5</c:v>
                </c:pt>
                <c:pt idx="41">
                  <c:v>21</c:v>
                </c:pt>
                <c:pt idx="42">
                  <c:v>21.5</c:v>
                </c:pt>
                <c:pt idx="43">
                  <c:v>22</c:v>
                </c:pt>
                <c:pt idx="44">
                  <c:v>22.5</c:v>
                </c:pt>
                <c:pt idx="45">
                  <c:v>23</c:v>
                </c:pt>
                <c:pt idx="46">
                  <c:v>23.5</c:v>
                </c:pt>
                <c:pt idx="47">
                  <c:v>24</c:v>
                </c:pt>
                <c:pt idx="48">
                  <c:v>24.5</c:v>
                </c:pt>
                <c:pt idx="49">
                  <c:v>25</c:v>
                </c:pt>
                <c:pt idx="50">
                  <c:v>25.5</c:v>
                </c:pt>
                <c:pt idx="51">
                  <c:v>26</c:v>
                </c:pt>
                <c:pt idx="52">
                  <c:v>26.5</c:v>
                </c:pt>
                <c:pt idx="53">
                  <c:v>27</c:v>
                </c:pt>
                <c:pt idx="54">
                  <c:v>27.5</c:v>
                </c:pt>
                <c:pt idx="55">
                  <c:v>28</c:v>
                </c:pt>
                <c:pt idx="56">
                  <c:v>28.5</c:v>
                </c:pt>
                <c:pt idx="57">
                  <c:v>29</c:v>
                </c:pt>
                <c:pt idx="58">
                  <c:v>29.5</c:v>
                </c:pt>
                <c:pt idx="59">
                  <c:v>30</c:v>
                </c:pt>
                <c:pt idx="60">
                  <c:v>30.5</c:v>
                </c:pt>
                <c:pt idx="61">
                  <c:v>31</c:v>
                </c:pt>
                <c:pt idx="62">
                  <c:v>31.5</c:v>
                </c:pt>
                <c:pt idx="63">
                  <c:v>32</c:v>
                </c:pt>
                <c:pt idx="64">
                  <c:v>32.5</c:v>
                </c:pt>
                <c:pt idx="65">
                  <c:v>33</c:v>
                </c:pt>
                <c:pt idx="66">
                  <c:v>33.5</c:v>
                </c:pt>
                <c:pt idx="67">
                  <c:v>34</c:v>
                </c:pt>
                <c:pt idx="68">
                  <c:v>34.5</c:v>
                </c:pt>
                <c:pt idx="69">
                  <c:v>35</c:v>
                </c:pt>
                <c:pt idx="70">
                  <c:v>35.5</c:v>
                </c:pt>
                <c:pt idx="71">
                  <c:v>36</c:v>
                </c:pt>
                <c:pt idx="72">
                  <c:v>36.5</c:v>
                </c:pt>
                <c:pt idx="73">
                  <c:v>37</c:v>
                </c:pt>
                <c:pt idx="74">
                  <c:v>37.5</c:v>
                </c:pt>
                <c:pt idx="75">
                  <c:v>38</c:v>
                </c:pt>
              </c:numCache>
            </c:numRef>
          </c:xVal>
          <c:yVal>
            <c:numRef>
              <c:f>'Hietograma  de Watt'!$K$28:$K$103</c:f>
              <c:numCache>
                <c:formatCode>0.00</c:formatCode>
                <c:ptCount val="76"/>
              </c:numCache>
            </c:numRef>
          </c:yVal>
          <c:smooth val="0"/>
          <c:extLst>
            <c:ext xmlns:c16="http://schemas.microsoft.com/office/drawing/2014/chart" uri="{C3380CC4-5D6E-409C-BE32-E72D297353CC}">
              <c16:uniqueId val="{00000008-90F9-432D-B60E-EB05A7BAD981}"/>
            </c:ext>
          </c:extLst>
        </c:ser>
        <c:dLbls>
          <c:showLegendKey val="0"/>
          <c:showVal val="0"/>
          <c:showCatName val="0"/>
          <c:showSerName val="0"/>
          <c:showPercent val="0"/>
          <c:showBubbleSize val="0"/>
        </c:dLbls>
        <c:axId val="1095361296"/>
        <c:axId val="1100426272"/>
      </c:scatterChart>
      <c:valAx>
        <c:axId val="1095361296"/>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2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r>
                  <a:rPr lang="es-CR" sz="1200"/>
                  <a:t>Tiempo (min)</a:t>
                </a:r>
              </a:p>
            </c:rich>
          </c:tx>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R"/>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R"/>
          </a:p>
        </c:txPr>
        <c:crossAx val="1100426272"/>
        <c:crosses val="autoZero"/>
        <c:crossBetween val="midCat"/>
      </c:valAx>
      <c:valAx>
        <c:axId val="110042627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2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r>
                  <a:rPr lang="es-CR" sz="1200"/>
                  <a:t>Precipitación (mm)</a:t>
                </a:r>
              </a:p>
            </c:rich>
          </c:tx>
          <c:layout>
            <c:manualLayout>
              <c:xMode val="edge"/>
              <c:yMode val="edge"/>
              <c:x val="1.7566087780344661E-2"/>
              <c:y val="0.26827370577196147"/>
            </c:manualLayout>
          </c:layout>
          <c:overlay val="0"/>
          <c:spPr>
            <a:noFill/>
            <a:ln>
              <a:noFill/>
            </a:ln>
            <a:effectLst/>
          </c:spPr>
          <c:txPr>
            <a:bodyPr rot="-5400000" spcFirstLastPara="1" vertOverflow="ellipsis" vert="horz" wrap="square" anchor="ctr" anchorCtr="1"/>
            <a:lstStyle/>
            <a:p>
              <a:pPr>
                <a:defRPr sz="12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R"/>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R"/>
          </a:p>
        </c:txPr>
        <c:crossAx val="1095361296"/>
        <c:crosses val="autoZero"/>
        <c:crossBetween val="midCat"/>
      </c:valAx>
      <c:spPr>
        <a:noFill/>
        <a:ln>
          <a:noFill/>
        </a:ln>
        <a:effectLst/>
      </c:spPr>
    </c:plotArea>
    <c:legend>
      <c:legendPos val="b"/>
      <c:layout>
        <c:manualLayout>
          <c:xMode val="edge"/>
          <c:yMode val="edge"/>
          <c:x val="8.5822043282036756E-3"/>
          <c:y val="0.83681151312569058"/>
          <c:w val="0.976588594292642"/>
          <c:h val="0.15785989007146753"/>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s-C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s://creativecommons.org/licenses/by-nd/4.0/?ref=chooser-v1" TargetMode="External"/><Relationship Id="rId1" Type="http://schemas.openxmlformats.org/officeDocument/2006/relationships/image" Target="../media/image1.png"/><Relationship Id="rId4" Type="http://schemas.openxmlformats.org/officeDocument/2006/relationships/hyperlink" Target="https://creativecommons.org/licenses/by-nc-nd/4.0/?ref=chooser-v1" TargetMode="External"/></Relationships>
</file>

<file path=xl/drawings/_rels/drawing2.xml.rels><?xml version="1.0" encoding="UTF-8" standalone="yes"?>
<Relationships xmlns="http://schemas.openxmlformats.org/package/2006/relationships"><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chart" Target="../charts/chart2.xml"/></Relationships>
</file>

<file path=xl/drawings/_rels/drawing5.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image" Target="../media/image7.png"/><Relationship Id="rId1" Type="http://schemas.openxmlformats.org/officeDocument/2006/relationships/chart" Target="../charts/chart3.xml"/></Relationships>
</file>

<file path=xl/drawings/_rels/drawing6.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chart" Target="../charts/chart4.xml"/></Relationships>
</file>

<file path=xl/drawings/_rels/drawing7.xml.rels><?xml version="1.0" encoding="UTF-8" standalone="yes"?>
<Relationships xmlns="http://schemas.openxmlformats.org/package/2006/relationships"><Relationship Id="rId3" Type="http://schemas.openxmlformats.org/officeDocument/2006/relationships/image" Target="../media/image12.emf"/><Relationship Id="rId2" Type="http://schemas.openxmlformats.org/officeDocument/2006/relationships/image" Target="../media/image11.emf"/><Relationship Id="rId1" Type="http://schemas.openxmlformats.org/officeDocument/2006/relationships/image" Target="../media/image10.emf"/><Relationship Id="rId6" Type="http://schemas.openxmlformats.org/officeDocument/2006/relationships/image" Target="../media/image15.emf"/><Relationship Id="rId5" Type="http://schemas.openxmlformats.org/officeDocument/2006/relationships/image" Target="../media/image14.emf"/><Relationship Id="rId4" Type="http://schemas.openxmlformats.org/officeDocument/2006/relationships/image" Target="../media/image13.emf"/></Relationships>
</file>

<file path=xl/drawings/drawing1.xml><?xml version="1.0" encoding="utf-8"?>
<xdr:wsDr xmlns:xdr="http://schemas.openxmlformats.org/drawingml/2006/spreadsheetDrawing" xmlns:a="http://schemas.openxmlformats.org/drawingml/2006/main">
  <xdr:twoCellAnchor editAs="oneCell">
    <xdr:from>
      <xdr:col>19</xdr:col>
      <xdr:colOff>57151</xdr:colOff>
      <xdr:row>0</xdr:row>
      <xdr:rowOff>54518</xdr:rowOff>
    </xdr:from>
    <xdr:to>
      <xdr:col>21</xdr:col>
      <xdr:colOff>666751</xdr:colOff>
      <xdr:row>2</xdr:row>
      <xdr:rowOff>76104</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a:stretch>
          <a:fillRect/>
        </a:stretch>
      </xdr:blipFill>
      <xdr:spPr>
        <a:xfrm>
          <a:off x="14535151" y="54518"/>
          <a:ext cx="2133600" cy="621661"/>
        </a:xfrm>
        <a:prstGeom prst="rect">
          <a:avLst/>
        </a:prstGeom>
      </xdr:spPr>
    </xdr:pic>
    <xdr:clientData/>
  </xdr:twoCellAnchor>
  <xdr:twoCellAnchor editAs="oneCell">
    <xdr:from>
      <xdr:col>0</xdr:col>
      <xdr:colOff>0</xdr:colOff>
      <xdr:row>2</xdr:row>
      <xdr:rowOff>0</xdr:rowOff>
    </xdr:from>
    <xdr:to>
      <xdr:col>0</xdr:col>
      <xdr:colOff>190500</xdr:colOff>
      <xdr:row>2</xdr:row>
      <xdr:rowOff>190500</xdr:rowOff>
    </xdr:to>
    <xdr:sp macro="" textlink="">
      <xdr:nvSpPr>
        <xdr:cNvPr id="14341" name="AutoShape 5">
          <a:hlinkClick xmlns:r="http://schemas.openxmlformats.org/officeDocument/2006/relationships" r:id="rId2" tgtFrame="_blank"/>
          <a:extLst>
            <a:ext uri="{FF2B5EF4-FFF2-40B4-BE49-F238E27FC236}">
              <a16:creationId xmlns:a16="http://schemas.microsoft.com/office/drawing/2014/main" id="{00000000-0008-0000-0000-000005380000}"/>
            </a:ext>
          </a:extLst>
        </xdr:cNvPr>
        <xdr:cNvSpPr>
          <a:spLocks noChangeAspect="1" noChangeArrowheads="1"/>
        </xdr:cNvSpPr>
      </xdr:nvSpPr>
      <xdr:spPr bwMode="auto">
        <a:xfrm>
          <a:off x="0" y="381000"/>
          <a:ext cx="190500" cy="1905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200025</xdr:colOff>
      <xdr:row>2</xdr:row>
      <xdr:rowOff>0</xdr:rowOff>
    </xdr:from>
    <xdr:to>
      <xdr:col>0</xdr:col>
      <xdr:colOff>390525</xdr:colOff>
      <xdr:row>2</xdr:row>
      <xdr:rowOff>190500</xdr:rowOff>
    </xdr:to>
    <xdr:sp macro="" textlink="">
      <xdr:nvSpPr>
        <xdr:cNvPr id="14342" name="AutoShape 6">
          <a:hlinkClick xmlns:r="http://schemas.openxmlformats.org/officeDocument/2006/relationships" r:id="rId2" tgtFrame="_blank"/>
          <a:extLst>
            <a:ext uri="{FF2B5EF4-FFF2-40B4-BE49-F238E27FC236}">
              <a16:creationId xmlns:a16="http://schemas.microsoft.com/office/drawing/2014/main" id="{00000000-0008-0000-0000-000006380000}"/>
            </a:ext>
          </a:extLst>
        </xdr:cNvPr>
        <xdr:cNvSpPr>
          <a:spLocks noChangeAspect="1" noChangeArrowheads="1"/>
        </xdr:cNvSpPr>
      </xdr:nvSpPr>
      <xdr:spPr bwMode="auto">
        <a:xfrm>
          <a:off x="200025" y="381000"/>
          <a:ext cx="190500" cy="1905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400050</xdr:colOff>
      <xdr:row>2</xdr:row>
      <xdr:rowOff>0</xdr:rowOff>
    </xdr:from>
    <xdr:to>
      <xdr:col>0</xdr:col>
      <xdr:colOff>590550</xdr:colOff>
      <xdr:row>2</xdr:row>
      <xdr:rowOff>190500</xdr:rowOff>
    </xdr:to>
    <xdr:sp macro="" textlink="">
      <xdr:nvSpPr>
        <xdr:cNvPr id="14343" name="AutoShape 7">
          <a:hlinkClick xmlns:r="http://schemas.openxmlformats.org/officeDocument/2006/relationships" r:id="rId2" tgtFrame="_blank"/>
          <a:extLst>
            <a:ext uri="{FF2B5EF4-FFF2-40B4-BE49-F238E27FC236}">
              <a16:creationId xmlns:a16="http://schemas.microsoft.com/office/drawing/2014/main" id="{00000000-0008-0000-0000-000007380000}"/>
            </a:ext>
          </a:extLst>
        </xdr:cNvPr>
        <xdr:cNvSpPr>
          <a:spLocks noChangeAspect="1" noChangeArrowheads="1"/>
        </xdr:cNvSpPr>
      </xdr:nvSpPr>
      <xdr:spPr bwMode="auto">
        <a:xfrm>
          <a:off x="400050" y="381000"/>
          <a:ext cx="190500" cy="1905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2</xdr:row>
      <xdr:rowOff>0</xdr:rowOff>
    </xdr:from>
    <xdr:to>
      <xdr:col>0</xdr:col>
      <xdr:colOff>190500</xdr:colOff>
      <xdr:row>2</xdr:row>
      <xdr:rowOff>190500</xdr:rowOff>
    </xdr:to>
    <xdr:sp macro="" textlink="">
      <xdr:nvSpPr>
        <xdr:cNvPr id="14344" name="AutoShape 8">
          <a:hlinkClick xmlns:r="http://schemas.openxmlformats.org/officeDocument/2006/relationships" r:id="rId2" tgtFrame="_blank"/>
          <a:extLst>
            <a:ext uri="{FF2B5EF4-FFF2-40B4-BE49-F238E27FC236}">
              <a16:creationId xmlns:a16="http://schemas.microsoft.com/office/drawing/2014/main" id="{00000000-0008-0000-0000-000008380000}"/>
            </a:ext>
          </a:extLst>
        </xdr:cNvPr>
        <xdr:cNvSpPr>
          <a:spLocks noChangeAspect="1" noChangeArrowheads="1"/>
        </xdr:cNvSpPr>
      </xdr:nvSpPr>
      <xdr:spPr bwMode="auto">
        <a:xfrm>
          <a:off x="0" y="1514475"/>
          <a:ext cx="190500" cy="1905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200025</xdr:colOff>
      <xdr:row>2</xdr:row>
      <xdr:rowOff>0</xdr:rowOff>
    </xdr:from>
    <xdr:to>
      <xdr:col>0</xdr:col>
      <xdr:colOff>390525</xdr:colOff>
      <xdr:row>2</xdr:row>
      <xdr:rowOff>190500</xdr:rowOff>
    </xdr:to>
    <xdr:sp macro="" textlink="">
      <xdr:nvSpPr>
        <xdr:cNvPr id="14345" name="AutoShape 9">
          <a:hlinkClick xmlns:r="http://schemas.openxmlformats.org/officeDocument/2006/relationships" r:id="rId2" tgtFrame="_blank"/>
          <a:extLst>
            <a:ext uri="{FF2B5EF4-FFF2-40B4-BE49-F238E27FC236}">
              <a16:creationId xmlns:a16="http://schemas.microsoft.com/office/drawing/2014/main" id="{00000000-0008-0000-0000-000009380000}"/>
            </a:ext>
          </a:extLst>
        </xdr:cNvPr>
        <xdr:cNvSpPr>
          <a:spLocks noChangeAspect="1" noChangeArrowheads="1"/>
        </xdr:cNvSpPr>
      </xdr:nvSpPr>
      <xdr:spPr bwMode="auto">
        <a:xfrm>
          <a:off x="200025" y="1514475"/>
          <a:ext cx="190500" cy="1905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400050</xdr:colOff>
      <xdr:row>2</xdr:row>
      <xdr:rowOff>0</xdr:rowOff>
    </xdr:from>
    <xdr:to>
      <xdr:col>0</xdr:col>
      <xdr:colOff>590550</xdr:colOff>
      <xdr:row>2</xdr:row>
      <xdr:rowOff>190500</xdr:rowOff>
    </xdr:to>
    <xdr:sp macro="" textlink="">
      <xdr:nvSpPr>
        <xdr:cNvPr id="14346" name="AutoShape 10">
          <a:hlinkClick xmlns:r="http://schemas.openxmlformats.org/officeDocument/2006/relationships" r:id="rId2" tgtFrame="_blank"/>
          <a:extLst>
            <a:ext uri="{FF2B5EF4-FFF2-40B4-BE49-F238E27FC236}">
              <a16:creationId xmlns:a16="http://schemas.microsoft.com/office/drawing/2014/main" id="{00000000-0008-0000-0000-00000A380000}"/>
            </a:ext>
          </a:extLst>
        </xdr:cNvPr>
        <xdr:cNvSpPr>
          <a:spLocks noChangeAspect="1" noChangeArrowheads="1"/>
        </xdr:cNvSpPr>
      </xdr:nvSpPr>
      <xdr:spPr bwMode="auto">
        <a:xfrm>
          <a:off x="400050" y="1514475"/>
          <a:ext cx="190500" cy="1905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66675</xdr:colOff>
      <xdr:row>3</xdr:row>
      <xdr:rowOff>152400</xdr:rowOff>
    </xdr:from>
    <xdr:to>
      <xdr:col>8</xdr:col>
      <xdr:colOff>0</xdr:colOff>
      <xdr:row>32</xdr:row>
      <xdr:rowOff>123063</xdr:rowOff>
    </xdr:to>
    <xdr:pic>
      <xdr:nvPicPr>
        <xdr:cNvPr id="6" name="Imagen 5">
          <a:extLst>
            <a:ext uri="{FF2B5EF4-FFF2-40B4-BE49-F238E27FC236}">
              <a16:creationId xmlns:a16="http://schemas.microsoft.com/office/drawing/2014/main" id="{00000000-0008-0000-0000-000006000000}"/>
            </a:ext>
          </a:extLst>
        </xdr:cNvPr>
        <xdr:cNvPicPr>
          <a:picLocks noChangeAspect="1"/>
        </xdr:cNvPicPr>
      </xdr:nvPicPr>
      <xdr:blipFill rotWithShape="1">
        <a:blip xmlns:r="http://schemas.openxmlformats.org/officeDocument/2006/relationships" r:embed="rId3"/>
        <a:srcRect l="12968" t="5659" r="11384" b="13505"/>
        <a:stretch/>
      </xdr:blipFill>
      <xdr:spPr>
        <a:xfrm>
          <a:off x="828675" y="952500"/>
          <a:ext cx="5267325" cy="5628513"/>
        </a:xfrm>
        <a:prstGeom prst="rect">
          <a:avLst/>
        </a:prstGeom>
      </xdr:spPr>
    </xdr:pic>
    <xdr:clientData/>
  </xdr:twoCellAnchor>
  <xdr:oneCellAnchor>
    <xdr:from>
      <xdr:col>0</xdr:col>
      <xdr:colOff>0</xdr:colOff>
      <xdr:row>46</xdr:row>
      <xdr:rowOff>0</xdr:rowOff>
    </xdr:from>
    <xdr:ext cx="190500" cy="190500"/>
    <xdr:sp macro="" textlink="">
      <xdr:nvSpPr>
        <xdr:cNvPr id="7" name="AutoShape 5">
          <a:hlinkClick xmlns:r="http://schemas.openxmlformats.org/officeDocument/2006/relationships" r:id="rId2" tgtFrame="_blank"/>
          <a:extLst>
            <a:ext uri="{FF2B5EF4-FFF2-40B4-BE49-F238E27FC236}">
              <a16:creationId xmlns:a16="http://schemas.microsoft.com/office/drawing/2014/main" id="{00000000-0008-0000-0000-000007000000}"/>
            </a:ext>
          </a:extLst>
        </xdr:cNvPr>
        <xdr:cNvSpPr>
          <a:spLocks noChangeAspect="1" noChangeArrowheads="1"/>
        </xdr:cNvSpPr>
      </xdr:nvSpPr>
      <xdr:spPr bwMode="auto">
        <a:xfrm>
          <a:off x="0" y="600075"/>
          <a:ext cx="190500" cy="1905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200025</xdr:colOff>
      <xdr:row>46</xdr:row>
      <xdr:rowOff>0</xdr:rowOff>
    </xdr:from>
    <xdr:ext cx="190500" cy="190500"/>
    <xdr:sp macro="" textlink="">
      <xdr:nvSpPr>
        <xdr:cNvPr id="8" name="AutoShape 6">
          <a:hlinkClick xmlns:r="http://schemas.openxmlformats.org/officeDocument/2006/relationships" r:id="rId2" tgtFrame="_blank"/>
          <a:extLst>
            <a:ext uri="{FF2B5EF4-FFF2-40B4-BE49-F238E27FC236}">
              <a16:creationId xmlns:a16="http://schemas.microsoft.com/office/drawing/2014/main" id="{00000000-0008-0000-0000-000008000000}"/>
            </a:ext>
          </a:extLst>
        </xdr:cNvPr>
        <xdr:cNvSpPr>
          <a:spLocks noChangeAspect="1" noChangeArrowheads="1"/>
        </xdr:cNvSpPr>
      </xdr:nvSpPr>
      <xdr:spPr bwMode="auto">
        <a:xfrm>
          <a:off x="200025" y="600075"/>
          <a:ext cx="190500" cy="1905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400050</xdr:colOff>
      <xdr:row>46</xdr:row>
      <xdr:rowOff>0</xdr:rowOff>
    </xdr:from>
    <xdr:ext cx="190500" cy="190500"/>
    <xdr:sp macro="" textlink="">
      <xdr:nvSpPr>
        <xdr:cNvPr id="9" name="AutoShape 7">
          <a:hlinkClick xmlns:r="http://schemas.openxmlformats.org/officeDocument/2006/relationships" r:id="rId2" tgtFrame="_blank"/>
          <a:extLst>
            <a:ext uri="{FF2B5EF4-FFF2-40B4-BE49-F238E27FC236}">
              <a16:creationId xmlns:a16="http://schemas.microsoft.com/office/drawing/2014/main" id="{00000000-0008-0000-0000-000009000000}"/>
            </a:ext>
          </a:extLst>
        </xdr:cNvPr>
        <xdr:cNvSpPr>
          <a:spLocks noChangeAspect="1" noChangeArrowheads="1"/>
        </xdr:cNvSpPr>
      </xdr:nvSpPr>
      <xdr:spPr bwMode="auto">
        <a:xfrm>
          <a:off x="400050" y="600075"/>
          <a:ext cx="190500" cy="1905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46</xdr:row>
      <xdr:rowOff>0</xdr:rowOff>
    </xdr:from>
    <xdr:ext cx="190500" cy="190500"/>
    <xdr:sp macro="" textlink="">
      <xdr:nvSpPr>
        <xdr:cNvPr id="10" name="AutoShape 8">
          <a:hlinkClick xmlns:r="http://schemas.openxmlformats.org/officeDocument/2006/relationships" r:id="rId2" tgtFrame="_blank"/>
          <a:extLst>
            <a:ext uri="{FF2B5EF4-FFF2-40B4-BE49-F238E27FC236}">
              <a16:creationId xmlns:a16="http://schemas.microsoft.com/office/drawing/2014/main" id="{00000000-0008-0000-0000-00000A000000}"/>
            </a:ext>
          </a:extLst>
        </xdr:cNvPr>
        <xdr:cNvSpPr>
          <a:spLocks noChangeAspect="1" noChangeArrowheads="1"/>
        </xdr:cNvSpPr>
      </xdr:nvSpPr>
      <xdr:spPr bwMode="auto">
        <a:xfrm>
          <a:off x="0" y="600075"/>
          <a:ext cx="190500" cy="1905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200025</xdr:colOff>
      <xdr:row>46</xdr:row>
      <xdr:rowOff>0</xdr:rowOff>
    </xdr:from>
    <xdr:ext cx="190500" cy="190500"/>
    <xdr:sp macro="" textlink="">
      <xdr:nvSpPr>
        <xdr:cNvPr id="11" name="AutoShape 9">
          <a:hlinkClick xmlns:r="http://schemas.openxmlformats.org/officeDocument/2006/relationships" r:id="rId2" tgtFrame="_blank"/>
          <a:extLst>
            <a:ext uri="{FF2B5EF4-FFF2-40B4-BE49-F238E27FC236}">
              <a16:creationId xmlns:a16="http://schemas.microsoft.com/office/drawing/2014/main" id="{00000000-0008-0000-0000-00000B000000}"/>
            </a:ext>
          </a:extLst>
        </xdr:cNvPr>
        <xdr:cNvSpPr>
          <a:spLocks noChangeAspect="1" noChangeArrowheads="1"/>
        </xdr:cNvSpPr>
      </xdr:nvSpPr>
      <xdr:spPr bwMode="auto">
        <a:xfrm>
          <a:off x="200025" y="600075"/>
          <a:ext cx="190500" cy="1905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400050</xdr:colOff>
      <xdr:row>46</xdr:row>
      <xdr:rowOff>0</xdr:rowOff>
    </xdr:from>
    <xdr:ext cx="190500" cy="190500"/>
    <xdr:sp macro="" textlink="">
      <xdr:nvSpPr>
        <xdr:cNvPr id="12" name="AutoShape 10">
          <a:hlinkClick xmlns:r="http://schemas.openxmlformats.org/officeDocument/2006/relationships" r:id="rId2" tgtFrame="_blank"/>
          <a:extLst>
            <a:ext uri="{FF2B5EF4-FFF2-40B4-BE49-F238E27FC236}">
              <a16:creationId xmlns:a16="http://schemas.microsoft.com/office/drawing/2014/main" id="{00000000-0008-0000-0000-00000C000000}"/>
            </a:ext>
          </a:extLst>
        </xdr:cNvPr>
        <xdr:cNvSpPr>
          <a:spLocks noChangeAspect="1" noChangeArrowheads="1"/>
        </xdr:cNvSpPr>
      </xdr:nvSpPr>
      <xdr:spPr bwMode="auto">
        <a:xfrm>
          <a:off x="400050" y="600075"/>
          <a:ext cx="190500" cy="1905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0</xdr:col>
      <xdr:colOff>0</xdr:colOff>
      <xdr:row>46</xdr:row>
      <xdr:rowOff>0</xdr:rowOff>
    </xdr:from>
    <xdr:to>
      <xdr:col>0</xdr:col>
      <xdr:colOff>190500</xdr:colOff>
      <xdr:row>46</xdr:row>
      <xdr:rowOff>190500</xdr:rowOff>
    </xdr:to>
    <xdr:sp macro="" textlink="">
      <xdr:nvSpPr>
        <xdr:cNvPr id="14348" name="AutoShape 12">
          <a:hlinkClick xmlns:r="http://schemas.openxmlformats.org/officeDocument/2006/relationships" r:id="rId4" tgtFrame="_blank"/>
          <a:extLst>
            <a:ext uri="{FF2B5EF4-FFF2-40B4-BE49-F238E27FC236}">
              <a16:creationId xmlns:a16="http://schemas.microsoft.com/office/drawing/2014/main" id="{00000000-0008-0000-0000-00000C380000}"/>
            </a:ext>
          </a:extLst>
        </xdr:cNvPr>
        <xdr:cNvSpPr>
          <a:spLocks noChangeAspect="1" noChangeArrowheads="1"/>
        </xdr:cNvSpPr>
      </xdr:nvSpPr>
      <xdr:spPr bwMode="auto">
        <a:xfrm>
          <a:off x="0" y="9182100"/>
          <a:ext cx="190500" cy="1905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200025</xdr:colOff>
      <xdr:row>46</xdr:row>
      <xdr:rowOff>0</xdr:rowOff>
    </xdr:from>
    <xdr:to>
      <xdr:col>0</xdr:col>
      <xdr:colOff>390525</xdr:colOff>
      <xdr:row>46</xdr:row>
      <xdr:rowOff>190500</xdr:rowOff>
    </xdr:to>
    <xdr:sp macro="" textlink="">
      <xdr:nvSpPr>
        <xdr:cNvPr id="14349" name="AutoShape 13">
          <a:hlinkClick xmlns:r="http://schemas.openxmlformats.org/officeDocument/2006/relationships" r:id="rId4" tgtFrame="_blank"/>
          <a:extLst>
            <a:ext uri="{FF2B5EF4-FFF2-40B4-BE49-F238E27FC236}">
              <a16:creationId xmlns:a16="http://schemas.microsoft.com/office/drawing/2014/main" id="{00000000-0008-0000-0000-00000D380000}"/>
            </a:ext>
          </a:extLst>
        </xdr:cNvPr>
        <xdr:cNvSpPr>
          <a:spLocks noChangeAspect="1" noChangeArrowheads="1"/>
        </xdr:cNvSpPr>
      </xdr:nvSpPr>
      <xdr:spPr bwMode="auto">
        <a:xfrm>
          <a:off x="200025" y="9182100"/>
          <a:ext cx="190500" cy="1905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400050</xdr:colOff>
      <xdr:row>46</xdr:row>
      <xdr:rowOff>0</xdr:rowOff>
    </xdr:from>
    <xdr:to>
      <xdr:col>0</xdr:col>
      <xdr:colOff>590550</xdr:colOff>
      <xdr:row>46</xdr:row>
      <xdr:rowOff>190500</xdr:rowOff>
    </xdr:to>
    <xdr:sp macro="" textlink="">
      <xdr:nvSpPr>
        <xdr:cNvPr id="14350" name="AutoShape 14">
          <a:hlinkClick xmlns:r="http://schemas.openxmlformats.org/officeDocument/2006/relationships" r:id="rId4" tgtFrame="_blank"/>
          <a:extLst>
            <a:ext uri="{FF2B5EF4-FFF2-40B4-BE49-F238E27FC236}">
              <a16:creationId xmlns:a16="http://schemas.microsoft.com/office/drawing/2014/main" id="{00000000-0008-0000-0000-00000E380000}"/>
            </a:ext>
          </a:extLst>
        </xdr:cNvPr>
        <xdr:cNvSpPr>
          <a:spLocks noChangeAspect="1" noChangeArrowheads="1"/>
        </xdr:cNvSpPr>
      </xdr:nvSpPr>
      <xdr:spPr bwMode="auto">
        <a:xfrm>
          <a:off x="400050" y="9182100"/>
          <a:ext cx="190500" cy="1905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600075</xdr:colOff>
      <xdr:row>46</xdr:row>
      <xdr:rowOff>0</xdr:rowOff>
    </xdr:from>
    <xdr:to>
      <xdr:col>1</xdr:col>
      <xdr:colOff>28575</xdr:colOff>
      <xdr:row>46</xdr:row>
      <xdr:rowOff>190500</xdr:rowOff>
    </xdr:to>
    <xdr:sp macro="" textlink="">
      <xdr:nvSpPr>
        <xdr:cNvPr id="14351" name="AutoShape 15">
          <a:hlinkClick xmlns:r="http://schemas.openxmlformats.org/officeDocument/2006/relationships" r:id="rId4" tgtFrame="_blank"/>
          <a:extLst>
            <a:ext uri="{FF2B5EF4-FFF2-40B4-BE49-F238E27FC236}">
              <a16:creationId xmlns:a16="http://schemas.microsoft.com/office/drawing/2014/main" id="{00000000-0008-0000-0000-00000F380000}"/>
            </a:ext>
          </a:extLst>
        </xdr:cNvPr>
        <xdr:cNvSpPr>
          <a:spLocks noChangeAspect="1" noChangeArrowheads="1"/>
        </xdr:cNvSpPr>
      </xdr:nvSpPr>
      <xdr:spPr bwMode="auto">
        <a:xfrm>
          <a:off x="600075" y="9182100"/>
          <a:ext cx="190500" cy="1905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35718</xdr:colOff>
      <xdr:row>32</xdr:row>
      <xdr:rowOff>83342</xdr:rowOff>
    </xdr:from>
    <xdr:to>
      <xdr:col>15</xdr:col>
      <xdr:colOff>296958</xdr:colOff>
      <xdr:row>80</xdr:row>
      <xdr:rowOff>130968</xdr:rowOff>
    </xdr:to>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5718" y="7965280"/>
          <a:ext cx="11155459" cy="862012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495300</xdr:colOff>
          <xdr:row>15</xdr:row>
          <xdr:rowOff>47625</xdr:rowOff>
        </xdr:from>
        <xdr:to>
          <xdr:col>12</xdr:col>
          <xdr:colOff>9525</xdr:colOff>
          <xdr:row>18</xdr:row>
          <xdr:rowOff>47625</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300-0000010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s-CR" sz="1400" b="1" i="0" u="none" strike="noStrike" baseline="0">
                  <a:solidFill>
                    <a:srgbClr val="000000"/>
                  </a:solidFill>
                  <a:latin typeface="Arial"/>
                  <a:cs typeface="Arial"/>
                </a:rPr>
                <a:t>Hietograma</a:t>
              </a:r>
            </a:p>
          </xdr:txBody>
        </xdr:sp>
        <xdr:clientData fPrintsWithSheet="0"/>
      </xdr:twoCellAnchor>
    </mc:Choice>
    <mc:Fallback/>
  </mc:AlternateContent>
  <xdr:oneCellAnchor>
    <xdr:from>
      <xdr:col>15</xdr:col>
      <xdr:colOff>307975</xdr:colOff>
      <xdr:row>2</xdr:row>
      <xdr:rowOff>120650</xdr:rowOff>
    </xdr:from>
    <xdr:ext cx="650884" cy="324833"/>
    <mc:AlternateContent xmlns:mc="http://schemas.openxmlformats.org/markup-compatibility/2006" xmlns:a14="http://schemas.microsoft.com/office/drawing/2010/main">
      <mc:Choice Requires="a14">
        <xdr:sp macro="" textlink="">
          <xdr:nvSpPr>
            <xdr:cNvPr id="2" name="CuadroTexto 1">
              <a:extLst>
                <a:ext uri="{FF2B5EF4-FFF2-40B4-BE49-F238E27FC236}">
                  <a16:creationId xmlns:a16="http://schemas.microsoft.com/office/drawing/2014/main" id="{00000000-0008-0000-0300-000002000000}"/>
                </a:ext>
              </a:extLst>
            </xdr:cNvPr>
            <xdr:cNvSpPr txBox="1"/>
          </xdr:nvSpPr>
          <xdr:spPr>
            <a:xfrm>
              <a:off x="6670675" y="1231900"/>
              <a:ext cx="650884" cy="3248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r>
                      <a:rPr lang="es-CR" sz="1100" b="0" i="1">
                        <a:latin typeface="Cambria Math" panose="02040503050406030204" pitchFamily="18" charset="0"/>
                      </a:rPr>
                      <m:t>𝐼</m:t>
                    </m:r>
                    <m:r>
                      <a:rPr lang="es-CR" sz="1100" b="0" i="1">
                        <a:latin typeface="Cambria Math" panose="02040503050406030204" pitchFamily="18" charset="0"/>
                      </a:rPr>
                      <m:t>=</m:t>
                    </m:r>
                    <m:r>
                      <a:rPr lang="es-CR" sz="1100" b="0" i="1">
                        <a:latin typeface="Cambria Math" panose="02040503050406030204" pitchFamily="18" charset="0"/>
                      </a:rPr>
                      <m:t>𝐾</m:t>
                    </m:r>
                    <m:r>
                      <a:rPr lang="es-CR" sz="1100" b="0" i="1">
                        <a:latin typeface="Cambria Math" panose="02040503050406030204" pitchFamily="18" charset="0"/>
                        <a:ea typeface="Cambria Math" panose="02040503050406030204" pitchFamily="18" charset="0"/>
                      </a:rPr>
                      <m:t>∙</m:t>
                    </m:r>
                    <m:f>
                      <m:fPr>
                        <m:ctrlPr>
                          <a:rPr lang="es-CR" sz="1100" b="0" i="1">
                            <a:latin typeface="Cambria Math" panose="02040503050406030204" pitchFamily="18" charset="0"/>
                            <a:ea typeface="Cambria Math" panose="02040503050406030204" pitchFamily="18" charset="0"/>
                          </a:rPr>
                        </m:ctrlPr>
                      </m:fPr>
                      <m:num>
                        <m:sSup>
                          <m:sSupPr>
                            <m:ctrlPr>
                              <a:rPr lang="es-CR" sz="1100" b="0" i="1">
                                <a:latin typeface="Cambria Math" panose="02040503050406030204" pitchFamily="18" charset="0"/>
                                <a:ea typeface="Cambria Math" panose="02040503050406030204" pitchFamily="18" charset="0"/>
                              </a:rPr>
                            </m:ctrlPr>
                          </m:sSupPr>
                          <m:e>
                            <m:r>
                              <a:rPr lang="es-CR" sz="1100" b="0" i="1">
                                <a:latin typeface="Cambria Math" panose="02040503050406030204" pitchFamily="18" charset="0"/>
                                <a:ea typeface="Cambria Math" panose="02040503050406030204" pitchFamily="18" charset="0"/>
                              </a:rPr>
                              <m:t>𝑇</m:t>
                            </m:r>
                          </m:e>
                          <m:sup>
                            <m:r>
                              <a:rPr lang="es-CR" sz="1100" b="0" i="1">
                                <a:latin typeface="Cambria Math" panose="02040503050406030204" pitchFamily="18" charset="0"/>
                                <a:ea typeface="Cambria Math" panose="02040503050406030204" pitchFamily="18" charset="0"/>
                              </a:rPr>
                              <m:t>𝑎</m:t>
                            </m:r>
                          </m:sup>
                        </m:sSup>
                      </m:num>
                      <m:den>
                        <m:sSup>
                          <m:sSupPr>
                            <m:ctrlPr>
                              <a:rPr lang="es-CR" sz="1100" b="0" i="1">
                                <a:latin typeface="Cambria Math" panose="02040503050406030204" pitchFamily="18" charset="0"/>
                                <a:ea typeface="Cambria Math" panose="02040503050406030204" pitchFamily="18" charset="0"/>
                              </a:rPr>
                            </m:ctrlPr>
                          </m:sSupPr>
                          <m:e>
                            <m:r>
                              <a:rPr lang="es-CR" sz="1100" b="0" i="1">
                                <a:latin typeface="Cambria Math" panose="02040503050406030204" pitchFamily="18" charset="0"/>
                                <a:ea typeface="Cambria Math" panose="02040503050406030204" pitchFamily="18" charset="0"/>
                              </a:rPr>
                              <m:t>𝐷</m:t>
                            </m:r>
                          </m:e>
                          <m:sup>
                            <m:r>
                              <a:rPr lang="es-CR" sz="1100" b="0" i="1">
                                <a:latin typeface="Cambria Math" panose="02040503050406030204" pitchFamily="18" charset="0"/>
                                <a:ea typeface="Cambria Math" panose="02040503050406030204" pitchFamily="18" charset="0"/>
                              </a:rPr>
                              <m:t>𝑏</m:t>
                            </m:r>
                          </m:sup>
                        </m:sSup>
                      </m:den>
                    </m:f>
                  </m:oMath>
                </m:oMathPara>
              </a14:m>
              <a:endParaRPr lang="en-US" sz="1100"/>
            </a:p>
          </xdr:txBody>
        </xdr:sp>
      </mc:Choice>
      <mc:Fallback xmlns="">
        <xdr:sp macro="" textlink="">
          <xdr:nvSpPr>
            <xdr:cNvPr id="2" name="CuadroTexto 1">
              <a:extLst>
                <a:ext uri="{FF2B5EF4-FFF2-40B4-BE49-F238E27FC236}">
                  <a16:creationId xmlns:a16="http://schemas.microsoft.com/office/drawing/2014/main" id="{FF1ADA21-21F9-49B4-9DEE-D53B0ECFB5D8}"/>
                </a:ext>
              </a:extLst>
            </xdr:cNvPr>
            <xdr:cNvSpPr txBox="1"/>
          </xdr:nvSpPr>
          <xdr:spPr>
            <a:xfrm>
              <a:off x="6670675" y="1231900"/>
              <a:ext cx="650884" cy="3248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s-CR" sz="1100" b="0" i="0">
                  <a:latin typeface="Cambria Math" panose="02040503050406030204" pitchFamily="18" charset="0"/>
                </a:rPr>
                <a:t>𝐼=𝐾</a:t>
              </a:r>
              <a:r>
                <a:rPr lang="es-CR" sz="1100" b="0" i="0">
                  <a:latin typeface="Cambria Math" panose="02040503050406030204" pitchFamily="18" charset="0"/>
                  <a:ea typeface="Cambria Math" panose="02040503050406030204" pitchFamily="18" charset="0"/>
                </a:rPr>
                <a:t>∙𝑇^𝑎/𝐷^𝑏 </a:t>
              </a:r>
              <a:endParaRPr lang="en-US" sz="1100"/>
            </a:p>
          </xdr:txBody>
        </xdr:sp>
      </mc:Fallback>
    </mc:AlternateContent>
    <xdr:clientData/>
  </xdr:oneCellAnchor>
  <mc:AlternateContent xmlns:mc="http://schemas.openxmlformats.org/markup-compatibility/2006">
    <mc:Choice xmlns:a14="http://schemas.microsoft.com/office/drawing/2010/main" Requires="a14">
      <xdr:twoCellAnchor>
        <xdr:from>
          <xdr:col>10</xdr:col>
          <xdr:colOff>485775</xdr:colOff>
          <xdr:row>19</xdr:row>
          <xdr:rowOff>104775</xdr:rowOff>
        </xdr:from>
        <xdr:to>
          <xdr:col>12</xdr:col>
          <xdr:colOff>19050</xdr:colOff>
          <xdr:row>23</xdr:row>
          <xdr:rowOff>0</xdr:rowOff>
        </xdr:to>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300-000005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s-CR" sz="1600" b="1" i="0" u="none" strike="noStrike" baseline="0">
                  <a:solidFill>
                    <a:srgbClr val="000000"/>
                  </a:solidFill>
                  <a:latin typeface="Arial"/>
                  <a:cs typeface="Arial"/>
                </a:rPr>
                <a:t>Limpiar</a:t>
              </a:r>
            </a:p>
          </xdr:txBody>
        </xdr:sp>
        <xdr:clientData fPrintsWithSheet="0"/>
      </xdr:twoCellAnchor>
    </mc:Choice>
    <mc:Fallback/>
  </mc:AlternateContent>
  <xdr:twoCellAnchor>
    <xdr:from>
      <xdr:col>11</xdr:col>
      <xdr:colOff>359833</xdr:colOff>
      <xdr:row>24</xdr:row>
      <xdr:rowOff>166687</xdr:rowOff>
    </xdr:from>
    <xdr:to>
      <xdr:col>24</xdr:col>
      <xdr:colOff>539750</xdr:colOff>
      <xdr:row>64</xdr:row>
      <xdr:rowOff>127000</xdr:rowOff>
    </xdr:to>
    <xdr:graphicFrame macro="">
      <xdr:nvGraphicFramePr>
        <xdr:cNvPr id="5" name="Gráfico 4">
          <a:extLst>
            <a:ext uri="{FF2B5EF4-FFF2-40B4-BE49-F238E27FC236}">
              <a16:creationId xmlns:a16="http://schemas.microsoft.com/office/drawing/2014/main" id="{00000000-0008-0000-03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57152</xdr:colOff>
      <xdr:row>0</xdr:row>
      <xdr:rowOff>783448</xdr:rowOff>
    </xdr:from>
    <xdr:to>
      <xdr:col>26</xdr:col>
      <xdr:colOff>368619</xdr:colOff>
      <xdr:row>0</xdr:row>
      <xdr:rowOff>783448</xdr:rowOff>
    </xdr:to>
    <xdr:cxnSp macro="">
      <xdr:nvCxnSpPr>
        <xdr:cNvPr id="14" name="Conector recto 13">
          <a:extLst>
            <a:ext uri="{FF2B5EF4-FFF2-40B4-BE49-F238E27FC236}">
              <a16:creationId xmlns:a16="http://schemas.microsoft.com/office/drawing/2014/main" id="{00000000-0008-0000-0300-00000E000000}"/>
            </a:ext>
          </a:extLst>
        </xdr:cNvPr>
        <xdr:cNvCxnSpPr/>
      </xdr:nvCxnSpPr>
      <xdr:spPr>
        <a:xfrm>
          <a:off x="57152" y="783448"/>
          <a:ext cx="21671280" cy="0"/>
        </a:xfrm>
        <a:prstGeom prst="line">
          <a:avLst/>
        </a:prstGeom>
        <a:ln w="60325">
          <a:solidFill>
            <a:schemeClr val="bg1">
              <a:lumMod val="65000"/>
            </a:schemeClr>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0</xdr:col>
      <xdr:colOff>35278</xdr:colOff>
      <xdr:row>139</xdr:row>
      <xdr:rowOff>170321</xdr:rowOff>
    </xdr:from>
    <xdr:to>
      <xdr:col>6</xdr:col>
      <xdr:colOff>185254</xdr:colOff>
      <xdr:row>153</xdr:row>
      <xdr:rowOff>116700</xdr:rowOff>
    </xdr:to>
    <xdr:pic>
      <xdr:nvPicPr>
        <xdr:cNvPr id="15" name="Imagen 14">
          <a:extLst>
            <a:ext uri="{FF2B5EF4-FFF2-40B4-BE49-F238E27FC236}">
              <a16:creationId xmlns:a16="http://schemas.microsoft.com/office/drawing/2014/main" id="{00000000-0008-0000-0300-00000F000000}"/>
            </a:ext>
          </a:extLst>
        </xdr:cNvPr>
        <xdr:cNvPicPr>
          <a:picLocks noChangeAspect="1"/>
        </xdr:cNvPicPr>
      </xdr:nvPicPr>
      <xdr:blipFill rotWithShape="1">
        <a:blip xmlns:r="http://schemas.openxmlformats.org/officeDocument/2006/relationships" r:embed="rId2"/>
        <a:srcRect l="10911" t="24693" r="7315" b="10583"/>
        <a:stretch/>
      </xdr:blipFill>
      <xdr:spPr>
        <a:xfrm>
          <a:off x="35278" y="6190121"/>
          <a:ext cx="5226801" cy="2480029"/>
        </a:xfrm>
        <a:prstGeom prst="rect">
          <a:avLst/>
        </a:prstGeom>
      </xdr:spPr>
    </xdr:pic>
    <xdr:clientData/>
  </xdr:twoCellAnchor>
  <xdr:twoCellAnchor editAs="oneCell">
    <xdr:from>
      <xdr:col>8</xdr:col>
      <xdr:colOff>247650</xdr:colOff>
      <xdr:row>138</xdr:row>
      <xdr:rowOff>104775</xdr:rowOff>
    </xdr:from>
    <xdr:to>
      <xdr:col>12</xdr:col>
      <xdr:colOff>129539</xdr:colOff>
      <xdr:row>163</xdr:row>
      <xdr:rowOff>136920</xdr:rowOff>
    </xdr:to>
    <xdr:pic>
      <xdr:nvPicPr>
        <xdr:cNvPr id="16" name="Imagen 15">
          <a:extLst>
            <a:ext uri="{FF2B5EF4-FFF2-40B4-BE49-F238E27FC236}">
              <a16:creationId xmlns:a16="http://schemas.microsoft.com/office/drawing/2014/main" id="{00000000-0008-0000-0300-000010000000}"/>
            </a:ext>
          </a:extLst>
        </xdr:cNvPr>
        <xdr:cNvPicPr>
          <a:picLocks noChangeAspect="1"/>
        </xdr:cNvPicPr>
      </xdr:nvPicPr>
      <xdr:blipFill rotWithShape="1">
        <a:blip xmlns:r="http://schemas.openxmlformats.org/officeDocument/2006/relationships" r:embed="rId3"/>
        <a:srcRect l="59845" t="16612" r="3763" b="14018"/>
        <a:stretch/>
      </xdr:blipFill>
      <xdr:spPr>
        <a:xfrm>
          <a:off x="6343650" y="5943600"/>
          <a:ext cx="3977639" cy="4556520"/>
        </a:xfrm>
        <a:prstGeom prst="rect">
          <a:avLst/>
        </a:prstGeom>
      </xdr:spPr>
    </xdr:pic>
    <xdr:clientData/>
  </xdr:twoCellAnchor>
  <xdr:twoCellAnchor>
    <xdr:from>
      <xdr:col>6</xdr:col>
      <xdr:colOff>154781</xdr:colOff>
      <xdr:row>140</xdr:row>
      <xdr:rowOff>95250</xdr:rowOff>
    </xdr:from>
    <xdr:to>
      <xdr:col>10</xdr:col>
      <xdr:colOff>416719</xdr:colOff>
      <xdr:row>142</xdr:row>
      <xdr:rowOff>119062</xdr:rowOff>
    </xdr:to>
    <xdr:cxnSp macro="">
      <xdr:nvCxnSpPr>
        <xdr:cNvPr id="17" name="Conector recto de flecha 16">
          <a:extLst>
            <a:ext uri="{FF2B5EF4-FFF2-40B4-BE49-F238E27FC236}">
              <a16:creationId xmlns:a16="http://schemas.microsoft.com/office/drawing/2014/main" id="{00000000-0008-0000-0300-000011000000}"/>
            </a:ext>
          </a:extLst>
        </xdr:cNvPr>
        <xdr:cNvCxnSpPr/>
      </xdr:nvCxnSpPr>
      <xdr:spPr>
        <a:xfrm flipV="1">
          <a:off x="5226844" y="26622375"/>
          <a:ext cx="3571875" cy="381000"/>
        </a:xfrm>
        <a:prstGeom prst="straightConnector1">
          <a:avLst/>
        </a:prstGeom>
        <a:ln w="127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130968</xdr:colOff>
      <xdr:row>144</xdr:row>
      <xdr:rowOff>35719</xdr:rowOff>
    </xdr:from>
    <xdr:to>
      <xdr:col>10</xdr:col>
      <xdr:colOff>892969</xdr:colOff>
      <xdr:row>149</xdr:row>
      <xdr:rowOff>142875</xdr:rowOff>
    </xdr:to>
    <xdr:cxnSp macro="">
      <xdr:nvCxnSpPr>
        <xdr:cNvPr id="18" name="Conector recto de flecha 17">
          <a:extLst>
            <a:ext uri="{FF2B5EF4-FFF2-40B4-BE49-F238E27FC236}">
              <a16:creationId xmlns:a16="http://schemas.microsoft.com/office/drawing/2014/main" id="{00000000-0008-0000-0300-000012000000}"/>
            </a:ext>
          </a:extLst>
        </xdr:cNvPr>
        <xdr:cNvCxnSpPr/>
      </xdr:nvCxnSpPr>
      <xdr:spPr>
        <a:xfrm>
          <a:off x="5203031" y="27277219"/>
          <a:ext cx="4071938" cy="1000125"/>
        </a:xfrm>
        <a:prstGeom prst="straightConnector1">
          <a:avLst/>
        </a:prstGeom>
        <a:ln w="127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119062</xdr:colOff>
      <xdr:row>145</xdr:row>
      <xdr:rowOff>130968</xdr:rowOff>
    </xdr:from>
    <xdr:to>
      <xdr:col>10</xdr:col>
      <xdr:colOff>59531</xdr:colOff>
      <xdr:row>150</xdr:row>
      <xdr:rowOff>107156</xdr:rowOff>
    </xdr:to>
    <xdr:cxnSp macro="">
      <xdr:nvCxnSpPr>
        <xdr:cNvPr id="19" name="Conector recto de flecha 18">
          <a:extLst>
            <a:ext uri="{FF2B5EF4-FFF2-40B4-BE49-F238E27FC236}">
              <a16:creationId xmlns:a16="http://schemas.microsoft.com/office/drawing/2014/main" id="{00000000-0008-0000-0300-000013000000}"/>
            </a:ext>
          </a:extLst>
        </xdr:cNvPr>
        <xdr:cNvCxnSpPr/>
      </xdr:nvCxnSpPr>
      <xdr:spPr>
        <a:xfrm>
          <a:off x="5191125" y="27551062"/>
          <a:ext cx="3250406" cy="869157"/>
        </a:xfrm>
        <a:prstGeom prst="straightConnector1">
          <a:avLst/>
        </a:prstGeom>
        <a:ln w="127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677686</xdr:colOff>
      <xdr:row>157</xdr:row>
      <xdr:rowOff>154165</xdr:rowOff>
    </xdr:from>
    <xdr:to>
      <xdr:col>1</xdr:col>
      <xdr:colOff>725311</xdr:colOff>
      <xdr:row>161</xdr:row>
      <xdr:rowOff>49389</xdr:rowOff>
    </xdr:to>
    <xdr:sp macro="" textlink="">
      <xdr:nvSpPr>
        <xdr:cNvPr id="20" name="Llamada rectangular 13">
          <a:extLst>
            <a:ext uri="{FF2B5EF4-FFF2-40B4-BE49-F238E27FC236}">
              <a16:creationId xmlns:a16="http://schemas.microsoft.com/office/drawing/2014/main" id="{00000000-0008-0000-0300-000014000000}"/>
            </a:ext>
          </a:extLst>
        </xdr:cNvPr>
        <xdr:cNvSpPr/>
      </xdr:nvSpPr>
      <xdr:spPr>
        <a:xfrm>
          <a:off x="677686" y="9431515"/>
          <a:ext cx="809625" cy="619124"/>
        </a:xfrm>
        <a:prstGeom prst="wedgeRectCallout">
          <a:avLst>
            <a:gd name="adj1" fmla="val -45336"/>
            <a:gd name="adj2" fmla="val -196605"/>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R" sz="1100" b="1">
              <a:latin typeface="Arial" panose="020B0604020202020204" pitchFamily="34" charset="0"/>
              <a:cs typeface="Arial" panose="020B0604020202020204" pitchFamily="34" charset="0"/>
            </a:rPr>
            <a:t>Tiempo total igual al</a:t>
          </a:r>
          <a:r>
            <a:rPr lang="es-CR" sz="1100" b="1" baseline="0">
              <a:latin typeface="Arial" panose="020B0604020202020204" pitchFamily="34" charset="0"/>
              <a:cs typeface="Arial" panose="020B0604020202020204" pitchFamily="34" charset="0"/>
            </a:rPr>
            <a:t> Tc</a:t>
          </a:r>
          <a:endParaRPr lang="es-CR" sz="1100" b="1">
            <a:latin typeface="Arial" panose="020B0604020202020204" pitchFamily="34" charset="0"/>
            <a:cs typeface="Arial" panose="020B0604020202020204" pitchFamily="34" charset="0"/>
          </a:endParaRPr>
        </a:p>
      </xdr:txBody>
    </xdr:sp>
    <xdr:clientData/>
  </xdr:twoCellAnchor>
  <xdr:twoCellAnchor>
    <xdr:from>
      <xdr:col>2</xdr:col>
      <xdr:colOff>340518</xdr:colOff>
      <xdr:row>137</xdr:row>
      <xdr:rowOff>35718</xdr:rowOff>
    </xdr:from>
    <xdr:to>
      <xdr:col>4</xdr:col>
      <xdr:colOff>388143</xdr:colOff>
      <xdr:row>139</xdr:row>
      <xdr:rowOff>107156</xdr:rowOff>
    </xdr:to>
    <xdr:sp macro="" textlink="">
      <xdr:nvSpPr>
        <xdr:cNvPr id="21" name="Llamada rectangular 14">
          <a:extLst>
            <a:ext uri="{FF2B5EF4-FFF2-40B4-BE49-F238E27FC236}">
              <a16:creationId xmlns:a16="http://schemas.microsoft.com/office/drawing/2014/main" id="{00000000-0008-0000-0300-000015000000}"/>
            </a:ext>
          </a:extLst>
        </xdr:cNvPr>
        <xdr:cNvSpPr/>
      </xdr:nvSpPr>
      <xdr:spPr>
        <a:xfrm>
          <a:off x="2328862" y="26027062"/>
          <a:ext cx="1607344" cy="428625"/>
        </a:xfrm>
        <a:prstGeom prst="wedgeRectCallout">
          <a:avLst>
            <a:gd name="adj1" fmla="val -88645"/>
            <a:gd name="adj2" fmla="val 111510"/>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R" sz="1100" b="1">
              <a:latin typeface="Arial" panose="020B0604020202020204" pitchFamily="34" charset="0"/>
              <a:cs typeface="Arial" panose="020B0604020202020204" pitchFamily="34" charset="0"/>
            </a:rPr>
            <a:t>Datos calculados de la ecuación IDF</a:t>
          </a:r>
        </a:p>
      </xdr:txBody>
    </xdr:sp>
    <xdr:clientData/>
  </xdr:twoCellAnchor>
  <xdr:twoCellAnchor>
    <xdr:from>
      <xdr:col>0</xdr:col>
      <xdr:colOff>0</xdr:colOff>
      <xdr:row>135</xdr:row>
      <xdr:rowOff>0</xdr:rowOff>
    </xdr:from>
    <xdr:to>
      <xdr:col>26</xdr:col>
      <xdr:colOff>311467</xdr:colOff>
      <xdr:row>135</xdr:row>
      <xdr:rowOff>0</xdr:rowOff>
    </xdr:to>
    <xdr:cxnSp macro="">
      <xdr:nvCxnSpPr>
        <xdr:cNvPr id="28" name="Conector recto 27">
          <a:extLst>
            <a:ext uri="{FF2B5EF4-FFF2-40B4-BE49-F238E27FC236}">
              <a16:creationId xmlns:a16="http://schemas.microsoft.com/office/drawing/2014/main" id="{00000000-0008-0000-0300-00001C000000}"/>
            </a:ext>
          </a:extLst>
        </xdr:cNvPr>
        <xdr:cNvCxnSpPr/>
      </xdr:nvCxnSpPr>
      <xdr:spPr>
        <a:xfrm>
          <a:off x="0" y="25622250"/>
          <a:ext cx="21671280" cy="0"/>
        </a:xfrm>
        <a:prstGeom prst="line">
          <a:avLst/>
        </a:prstGeom>
        <a:ln w="60325">
          <a:solidFill>
            <a:schemeClr val="bg1">
              <a:lumMod val="65000"/>
            </a:schemeClr>
          </a:solidFill>
        </a:ln>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28575</xdr:colOff>
      <xdr:row>23</xdr:row>
      <xdr:rowOff>138097</xdr:rowOff>
    </xdr:from>
    <xdr:to>
      <xdr:col>28</xdr:col>
      <xdr:colOff>363855</xdr:colOff>
      <xdr:row>23</xdr:row>
      <xdr:rowOff>138097</xdr:rowOff>
    </xdr:to>
    <xdr:cxnSp macro="">
      <xdr:nvCxnSpPr>
        <xdr:cNvPr id="2" name="Conector recto 1">
          <a:extLst>
            <a:ext uri="{FF2B5EF4-FFF2-40B4-BE49-F238E27FC236}">
              <a16:creationId xmlns:a16="http://schemas.microsoft.com/office/drawing/2014/main" id="{00000000-0008-0000-0400-000002000000}"/>
            </a:ext>
          </a:extLst>
        </xdr:cNvPr>
        <xdr:cNvCxnSpPr/>
      </xdr:nvCxnSpPr>
      <xdr:spPr>
        <a:xfrm>
          <a:off x="28575" y="5293503"/>
          <a:ext cx="23219093" cy="0"/>
        </a:xfrm>
        <a:prstGeom prst="line">
          <a:avLst/>
        </a:prstGeom>
        <a:ln w="60325">
          <a:solidFill>
            <a:schemeClr val="bg1">
              <a:lumMod val="65000"/>
            </a:schemeClr>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38102</xdr:colOff>
      <xdr:row>0</xdr:row>
      <xdr:rowOff>695328</xdr:rowOff>
    </xdr:from>
    <xdr:to>
      <xdr:col>28</xdr:col>
      <xdr:colOff>373382</xdr:colOff>
      <xdr:row>0</xdr:row>
      <xdr:rowOff>695328</xdr:rowOff>
    </xdr:to>
    <xdr:cxnSp macro="">
      <xdr:nvCxnSpPr>
        <xdr:cNvPr id="3" name="Conector recto 2">
          <a:extLst>
            <a:ext uri="{FF2B5EF4-FFF2-40B4-BE49-F238E27FC236}">
              <a16:creationId xmlns:a16="http://schemas.microsoft.com/office/drawing/2014/main" id="{00000000-0008-0000-0400-000003000000}"/>
            </a:ext>
          </a:extLst>
        </xdr:cNvPr>
        <xdr:cNvCxnSpPr/>
      </xdr:nvCxnSpPr>
      <xdr:spPr>
        <a:xfrm>
          <a:off x="38102" y="695328"/>
          <a:ext cx="23219093" cy="0"/>
        </a:xfrm>
        <a:prstGeom prst="line">
          <a:avLst/>
        </a:prstGeom>
        <a:ln w="60325">
          <a:solidFill>
            <a:schemeClr val="bg1">
              <a:lumMod val="65000"/>
            </a:schemeClr>
          </a:solidFill>
        </a:ln>
      </xdr:spPr>
      <xdr:style>
        <a:lnRef idx="1">
          <a:schemeClr val="dk1"/>
        </a:lnRef>
        <a:fillRef idx="0">
          <a:schemeClr val="dk1"/>
        </a:fillRef>
        <a:effectRef idx="0">
          <a:schemeClr val="dk1"/>
        </a:effectRef>
        <a:fontRef idx="minor">
          <a:schemeClr val="tx1"/>
        </a:fontRef>
      </xdr:style>
    </xdr:cxnSp>
    <xdr:clientData/>
  </xdr:twoCellAnchor>
  <xdr:oneCellAnchor>
    <xdr:from>
      <xdr:col>15</xdr:col>
      <xdr:colOff>307975</xdr:colOff>
      <xdr:row>2</xdr:row>
      <xdr:rowOff>120650</xdr:rowOff>
    </xdr:from>
    <xdr:ext cx="650884" cy="324833"/>
    <mc:AlternateContent xmlns:mc="http://schemas.openxmlformats.org/markup-compatibility/2006" xmlns:a14="http://schemas.microsoft.com/office/drawing/2010/main">
      <mc:Choice Requires="a14">
        <xdr:sp macro="" textlink="">
          <xdr:nvSpPr>
            <xdr:cNvPr id="4" name="CuadroTexto 3">
              <a:extLst>
                <a:ext uri="{FF2B5EF4-FFF2-40B4-BE49-F238E27FC236}">
                  <a16:creationId xmlns:a16="http://schemas.microsoft.com/office/drawing/2014/main" id="{00000000-0008-0000-0400-000004000000}"/>
                </a:ext>
              </a:extLst>
            </xdr:cNvPr>
            <xdr:cNvSpPr txBox="1"/>
          </xdr:nvSpPr>
          <xdr:spPr>
            <a:xfrm>
              <a:off x="13290550" y="1435100"/>
              <a:ext cx="650884" cy="3248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r>
                      <a:rPr lang="es-CR" sz="1100" b="0" i="1">
                        <a:latin typeface="Cambria Math" panose="02040503050406030204" pitchFamily="18" charset="0"/>
                      </a:rPr>
                      <m:t>𝐼</m:t>
                    </m:r>
                    <m:r>
                      <a:rPr lang="es-CR" sz="1100" b="0" i="1">
                        <a:latin typeface="Cambria Math" panose="02040503050406030204" pitchFamily="18" charset="0"/>
                      </a:rPr>
                      <m:t>=</m:t>
                    </m:r>
                    <m:r>
                      <a:rPr lang="es-CR" sz="1100" b="0" i="1">
                        <a:latin typeface="Cambria Math" panose="02040503050406030204" pitchFamily="18" charset="0"/>
                      </a:rPr>
                      <m:t>𝐾</m:t>
                    </m:r>
                    <m:r>
                      <a:rPr lang="es-CR" sz="1100" b="0" i="1">
                        <a:latin typeface="Cambria Math" panose="02040503050406030204" pitchFamily="18" charset="0"/>
                        <a:ea typeface="Cambria Math" panose="02040503050406030204" pitchFamily="18" charset="0"/>
                      </a:rPr>
                      <m:t>∙</m:t>
                    </m:r>
                    <m:f>
                      <m:fPr>
                        <m:ctrlPr>
                          <a:rPr lang="es-CR" sz="1100" b="0" i="1">
                            <a:latin typeface="Cambria Math" panose="02040503050406030204" pitchFamily="18" charset="0"/>
                            <a:ea typeface="Cambria Math" panose="02040503050406030204" pitchFamily="18" charset="0"/>
                          </a:rPr>
                        </m:ctrlPr>
                      </m:fPr>
                      <m:num>
                        <m:sSup>
                          <m:sSupPr>
                            <m:ctrlPr>
                              <a:rPr lang="es-CR" sz="1100" b="0" i="1">
                                <a:latin typeface="Cambria Math" panose="02040503050406030204" pitchFamily="18" charset="0"/>
                                <a:ea typeface="Cambria Math" panose="02040503050406030204" pitchFamily="18" charset="0"/>
                              </a:rPr>
                            </m:ctrlPr>
                          </m:sSupPr>
                          <m:e>
                            <m:r>
                              <a:rPr lang="es-CR" sz="1100" b="0" i="1">
                                <a:latin typeface="Cambria Math" panose="02040503050406030204" pitchFamily="18" charset="0"/>
                                <a:ea typeface="Cambria Math" panose="02040503050406030204" pitchFamily="18" charset="0"/>
                              </a:rPr>
                              <m:t>𝑇</m:t>
                            </m:r>
                          </m:e>
                          <m:sup>
                            <m:r>
                              <a:rPr lang="es-CR" sz="1100" b="0" i="1">
                                <a:latin typeface="Cambria Math" panose="02040503050406030204" pitchFamily="18" charset="0"/>
                                <a:ea typeface="Cambria Math" panose="02040503050406030204" pitchFamily="18" charset="0"/>
                              </a:rPr>
                              <m:t>𝑎</m:t>
                            </m:r>
                          </m:sup>
                        </m:sSup>
                      </m:num>
                      <m:den>
                        <m:sSup>
                          <m:sSupPr>
                            <m:ctrlPr>
                              <a:rPr lang="es-CR" sz="1100" b="0" i="1">
                                <a:latin typeface="Cambria Math" panose="02040503050406030204" pitchFamily="18" charset="0"/>
                                <a:ea typeface="Cambria Math" panose="02040503050406030204" pitchFamily="18" charset="0"/>
                              </a:rPr>
                            </m:ctrlPr>
                          </m:sSupPr>
                          <m:e>
                            <m:r>
                              <a:rPr lang="es-CR" sz="1100" b="0" i="1">
                                <a:latin typeface="Cambria Math" panose="02040503050406030204" pitchFamily="18" charset="0"/>
                                <a:ea typeface="Cambria Math" panose="02040503050406030204" pitchFamily="18" charset="0"/>
                              </a:rPr>
                              <m:t>𝐷</m:t>
                            </m:r>
                          </m:e>
                          <m:sup>
                            <m:r>
                              <a:rPr lang="es-CR" sz="1100" b="0" i="1">
                                <a:latin typeface="Cambria Math" panose="02040503050406030204" pitchFamily="18" charset="0"/>
                                <a:ea typeface="Cambria Math" panose="02040503050406030204" pitchFamily="18" charset="0"/>
                              </a:rPr>
                              <m:t>𝑏</m:t>
                            </m:r>
                          </m:sup>
                        </m:sSup>
                      </m:den>
                    </m:f>
                  </m:oMath>
                </m:oMathPara>
              </a14:m>
              <a:endParaRPr lang="en-US" sz="1100"/>
            </a:p>
          </xdr:txBody>
        </xdr:sp>
      </mc:Choice>
      <mc:Fallback xmlns="">
        <xdr:sp macro="" textlink="">
          <xdr:nvSpPr>
            <xdr:cNvPr id="4" name="CuadroTexto 3">
              <a:extLst>
                <a:ext uri="{FF2B5EF4-FFF2-40B4-BE49-F238E27FC236}">
                  <a16:creationId xmlns:a16="http://schemas.microsoft.com/office/drawing/2014/main" id="{BF57D781-659E-47EE-BDD1-09F5A275DCE5}"/>
                </a:ext>
              </a:extLst>
            </xdr:cNvPr>
            <xdr:cNvSpPr txBox="1"/>
          </xdr:nvSpPr>
          <xdr:spPr>
            <a:xfrm>
              <a:off x="13290550" y="1435100"/>
              <a:ext cx="650884" cy="3248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s-CR" sz="1100" b="0" i="0">
                  <a:latin typeface="Cambria Math" panose="02040503050406030204" pitchFamily="18" charset="0"/>
                </a:rPr>
                <a:t>𝐼=𝐾</a:t>
              </a:r>
              <a:r>
                <a:rPr lang="es-CR" sz="1100" b="0" i="0">
                  <a:latin typeface="Cambria Math" panose="02040503050406030204" pitchFamily="18" charset="0"/>
                  <a:ea typeface="Cambria Math" panose="02040503050406030204" pitchFamily="18" charset="0"/>
                </a:rPr>
                <a:t>∙𝑇^𝑎/𝐷^𝑏 </a:t>
              </a:r>
              <a:endParaRPr lang="en-US" sz="1100"/>
            </a:p>
          </xdr:txBody>
        </xdr:sp>
      </mc:Fallback>
    </mc:AlternateContent>
    <xdr:clientData/>
  </xdr:oneCellAnchor>
  <xdr:twoCellAnchor>
    <xdr:from>
      <xdr:col>11</xdr:col>
      <xdr:colOff>202407</xdr:colOff>
      <xdr:row>25</xdr:row>
      <xdr:rowOff>0</xdr:rowOff>
    </xdr:from>
    <xdr:to>
      <xdr:col>24</xdr:col>
      <xdr:colOff>382324</xdr:colOff>
      <xdr:row>64</xdr:row>
      <xdr:rowOff>138907</xdr:rowOff>
    </xdr:to>
    <xdr:graphicFrame macro="">
      <xdr:nvGraphicFramePr>
        <xdr:cNvPr id="5" name="Gráfico 4">
          <a:extLst>
            <a:ext uri="{FF2B5EF4-FFF2-40B4-BE49-F238E27FC236}">
              <a16:creationId xmlns:a16="http://schemas.microsoft.com/office/drawing/2014/main" id="{00000000-0008-0000-04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xdr:from>
          <xdr:col>10</xdr:col>
          <xdr:colOff>809625</xdr:colOff>
          <xdr:row>19</xdr:row>
          <xdr:rowOff>28575</xdr:rowOff>
        </xdr:from>
        <xdr:to>
          <xdr:col>12</xdr:col>
          <xdr:colOff>38100</xdr:colOff>
          <xdr:row>21</xdr:row>
          <xdr:rowOff>47625</xdr:rowOff>
        </xdr:to>
        <xdr:sp macro="" textlink="">
          <xdr:nvSpPr>
            <xdr:cNvPr id="6148" name="Button 4" hidden="1">
              <a:extLst>
                <a:ext uri="{63B3BB69-23CF-44E3-9099-C40C66FF867C}">
                  <a14:compatExt spid="_x0000_s6148"/>
                </a:ext>
                <a:ext uri="{FF2B5EF4-FFF2-40B4-BE49-F238E27FC236}">
                  <a16:creationId xmlns:a16="http://schemas.microsoft.com/office/drawing/2014/main" id="{00000000-0008-0000-0400-0000041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s-CR" sz="1400" b="1" i="0" u="none" strike="noStrike" baseline="0">
                  <a:solidFill>
                    <a:srgbClr val="000000"/>
                  </a:solidFill>
                  <a:latin typeface="Arial"/>
                  <a:cs typeface="Arial"/>
                </a:rPr>
                <a:t>Limpiar</a:t>
              </a:r>
            </a:p>
          </xdr:txBody>
        </xdr:sp>
        <xdr:clientData fPrintsWithSheet="0"/>
      </xdr:twoCellAnchor>
    </mc:Choice>
    <mc:Fallback/>
  </mc:AlternateContent>
  <xdr:twoCellAnchor>
    <xdr:from>
      <xdr:col>0</xdr:col>
      <xdr:colOff>0</xdr:colOff>
      <xdr:row>68</xdr:row>
      <xdr:rowOff>0</xdr:rowOff>
    </xdr:from>
    <xdr:to>
      <xdr:col>26</xdr:col>
      <xdr:colOff>328475</xdr:colOff>
      <xdr:row>68</xdr:row>
      <xdr:rowOff>0</xdr:rowOff>
    </xdr:to>
    <xdr:cxnSp macro="">
      <xdr:nvCxnSpPr>
        <xdr:cNvPr id="6" name="Conector recto 5">
          <a:extLst>
            <a:ext uri="{FF2B5EF4-FFF2-40B4-BE49-F238E27FC236}">
              <a16:creationId xmlns:a16="http://schemas.microsoft.com/office/drawing/2014/main" id="{00000000-0008-0000-0400-000006000000}"/>
            </a:ext>
          </a:extLst>
        </xdr:cNvPr>
        <xdr:cNvCxnSpPr/>
      </xdr:nvCxnSpPr>
      <xdr:spPr>
        <a:xfrm>
          <a:off x="0" y="14311313"/>
          <a:ext cx="21688288" cy="0"/>
        </a:xfrm>
        <a:prstGeom prst="line">
          <a:avLst/>
        </a:prstGeom>
        <a:ln w="60325">
          <a:solidFill>
            <a:schemeClr val="bg1">
              <a:lumMod val="65000"/>
            </a:schemeClr>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142874</xdr:colOff>
      <xdr:row>69</xdr:row>
      <xdr:rowOff>59530</xdr:rowOff>
    </xdr:from>
    <xdr:to>
      <xdr:col>9</xdr:col>
      <xdr:colOff>571499</xdr:colOff>
      <xdr:row>97</xdr:row>
      <xdr:rowOff>154781</xdr:rowOff>
    </xdr:to>
    <xdr:pic>
      <xdr:nvPicPr>
        <xdr:cNvPr id="7" name="Imagen 6" descr="Diagrama, Dibujo de ingeniería&#10;&#10;Descripción generada automáticamente">
          <a:extLst>
            <a:ext uri="{FF2B5EF4-FFF2-40B4-BE49-F238E27FC236}">
              <a16:creationId xmlns:a16="http://schemas.microsoft.com/office/drawing/2014/main" id="{00000000-0008-0000-0400-000007000000}"/>
            </a:ext>
          </a:extLst>
        </xdr:cNvPr>
        <xdr:cNvPicPr>
          <a:picLocks noChangeAspect="1"/>
        </xdr:cNvPicPr>
      </xdr:nvPicPr>
      <xdr:blipFill rotWithShape="1">
        <a:blip xmlns:r="http://schemas.openxmlformats.org/officeDocument/2006/relationships" r:embed="rId2"/>
        <a:srcRect l="23013" r="10329" b="11326"/>
        <a:stretch/>
      </xdr:blipFill>
      <xdr:spPr>
        <a:xfrm>
          <a:off x="2928937" y="14668499"/>
          <a:ext cx="5000625" cy="5095876"/>
        </a:xfrm>
        <a:prstGeom prst="rect">
          <a:avLst/>
        </a:prstGeom>
      </xdr:spPr>
    </xdr:pic>
    <xdr:clientData/>
  </xdr:twoCellAnchor>
  <mc:AlternateContent xmlns:mc="http://schemas.openxmlformats.org/markup-compatibility/2006">
    <mc:Choice xmlns:a14="http://schemas.microsoft.com/office/drawing/2010/main" Requires="a14">
      <xdr:twoCellAnchor>
        <xdr:from>
          <xdr:col>10</xdr:col>
          <xdr:colOff>800100</xdr:colOff>
          <xdr:row>16</xdr:row>
          <xdr:rowOff>19050</xdr:rowOff>
        </xdr:from>
        <xdr:to>
          <xdr:col>12</xdr:col>
          <xdr:colOff>38100</xdr:colOff>
          <xdr:row>18</xdr:row>
          <xdr:rowOff>85725</xdr:rowOff>
        </xdr:to>
        <xdr:sp macro="" textlink="">
          <xdr:nvSpPr>
            <xdr:cNvPr id="6149" name="Button 5" hidden="1">
              <a:extLst>
                <a:ext uri="{63B3BB69-23CF-44E3-9099-C40C66FF867C}">
                  <a14:compatExt spid="_x0000_s6149"/>
                </a:ext>
                <a:ext uri="{FF2B5EF4-FFF2-40B4-BE49-F238E27FC236}">
                  <a16:creationId xmlns:a16="http://schemas.microsoft.com/office/drawing/2014/main" id="{00000000-0008-0000-0400-0000051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s-CR" sz="1400" b="1" i="0" u="none" strike="noStrike" baseline="0">
                  <a:solidFill>
                    <a:srgbClr val="000000"/>
                  </a:solidFill>
                  <a:latin typeface="Arial"/>
                  <a:cs typeface="Arial"/>
                </a:rPr>
                <a:t>Hietograma</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0</xdr:col>
      <xdr:colOff>28575</xdr:colOff>
      <xdr:row>23</xdr:row>
      <xdr:rowOff>138097</xdr:rowOff>
    </xdr:from>
    <xdr:to>
      <xdr:col>28</xdr:col>
      <xdr:colOff>363855</xdr:colOff>
      <xdr:row>23</xdr:row>
      <xdr:rowOff>138097</xdr:rowOff>
    </xdr:to>
    <xdr:cxnSp macro="">
      <xdr:nvCxnSpPr>
        <xdr:cNvPr id="2" name="Conector recto 1">
          <a:extLst>
            <a:ext uri="{FF2B5EF4-FFF2-40B4-BE49-F238E27FC236}">
              <a16:creationId xmlns:a16="http://schemas.microsoft.com/office/drawing/2014/main" id="{00000000-0008-0000-0500-000002000000}"/>
            </a:ext>
          </a:extLst>
        </xdr:cNvPr>
        <xdr:cNvCxnSpPr/>
      </xdr:nvCxnSpPr>
      <xdr:spPr>
        <a:xfrm>
          <a:off x="28575" y="5376847"/>
          <a:ext cx="23223855" cy="0"/>
        </a:xfrm>
        <a:prstGeom prst="line">
          <a:avLst/>
        </a:prstGeom>
        <a:ln w="60325">
          <a:solidFill>
            <a:schemeClr val="bg1">
              <a:lumMod val="65000"/>
            </a:schemeClr>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38102</xdr:colOff>
      <xdr:row>0</xdr:row>
      <xdr:rowOff>695328</xdr:rowOff>
    </xdr:from>
    <xdr:to>
      <xdr:col>28</xdr:col>
      <xdr:colOff>373382</xdr:colOff>
      <xdr:row>0</xdr:row>
      <xdr:rowOff>695328</xdr:rowOff>
    </xdr:to>
    <xdr:cxnSp macro="">
      <xdr:nvCxnSpPr>
        <xdr:cNvPr id="3" name="Conector recto 2">
          <a:extLst>
            <a:ext uri="{FF2B5EF4-FFF2-40B4-BE49-F238E27FC236}">
              <a16:creationId xmlns:a16="http://schemas.microsoft.com/office/drawing/2014/main" id="{00000000-0008-0000-0500-000003000000}"/>
            </a:ext>
          </a:extLst>
        </xdr:cNvPr>
        <xdr:cNvCxnSpPr/>
      </xdr:nvCxnSpPr>
      <xdr:spPr>
        <a:xfrm>
          <a:off x="38102" y="695328"/>
          <a:ext cx="23223855" cy="0"/>
        </a:xfrm>
        <a:prstGeom prst="line">
          <a:avLst/>
        </a:prstGeom>
        <a:ln w="60325">
          <a:solidFill>
            <a:schemeClr val="bg1">
              <a:lumMod val="65000"/>
            </a:schemeClr>
          </a:solidFill>
        </a:ln>
      </xdr:spPr>
      <xdr:style>
        <a:lnRef idx="1">
          <a:schemeClr val="dk1"/>
        </a:lnRef>
        <a:fillRef idx="0">
          <a:schemeClr val="dk1"/>
        </a:fillRef>
        <a:effectRef idx="0">
          <a:schemeClr val="dk1"/>
        </a:effectRef>
        <a:fontRef idx="minor">
          <a:schemeClr val="tx1"/>
        </a:fontRef>
      </xdr:style>
    </xdr:cxnSp>
    <xdr:clientData/>
  </xdr:twoCellAnchor>
  <xdr:oneCellAnchor>
    <xdr:from>
      <xdr:col>15</xdr:col>
      <xdr:colOff>307975</xdr:colOff>
      <xdr:row>2</xdr:row>
      <xdr:rowOff>120650</xdr:rowOff>
    </xdr:from>
    <xdr:ext cx="650884" cy="324833"/>
    <mc:AlternateContent xmlns:mc="http://schemas.openxmlformats.org/markup-compatibility/2006" xmlns:a14="http://schemas.microsoft.com/office/drawing/2010/main">
      <mc:Choice Requires="a14">
        <xdr:sp macro="" textlink="">
          <xdr:nvSpPr>
            <xdr:cNvPr id="4" name="CuadroTexto 3">
              <a:extLst>
                <a:ext uri="{FF2B5EF4-FFF2-40B4-BE49-F238E27FC236}">
                  <a16:creationId xmlns:a16="http://schemas.microsoft.com/office/drawing/2014/main" id="{00000000-0008-0000-0500-000004000000}"/>
                </a:ext>
              </a:extLst>
            </xdr:cNvPr>
            <xdr:cNvSpPr txBox="1"/>
          </xdr:nvSpPr>
          <xdr:spPr>
            <a:xfrm>
              <a:off x="13290550" y="1435100"/>
              <a:ext cx="650884" cy="3248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r>
                      <a:rPr lang="es-CR" sz="1100" b="0" i="1">
                        <a:latin typeface="Cambria Math" panose="02040503050406030204" pitchFamily="18" charset="0"/>
                      </a:rPr>
                      <m:t>𝐼</m:t>
                    </m:r>
                    <m:r>
                      <a:rPr lang="es-CR" sz="1100" b="0" i="1">
                        <a:latin typeface="Cambria Math" panose="02040503050406030204" pitchFamily="18" charset="0"/>
                      </a:rPr>
                      <m:t>=</m:t>
                    </m:r>
                    <m:r>
                      <a:rPr lang="es-CR" sz="1100" b="0" i="1">
                        <a:latin typeface="Cambria Math" panose="02040503050406030204" pitchFamily="18" charset="0"/>
                      </a:rPr>
                      <m:t>𝐾</m:t>
                    </m:r>
                    <m:r>
                      <a:rPr lang="es-CR" sz="1100" b="0" i="1">
                        <a:latin typeface="Cambria Math" panose="02040503050406030204" pitchFamily="18" charset="0"/>
                        <a:ea typeface="Cambria Math" panose="02040503050406030204" pitchFamily="18" charset="0"/>
                      </a:rPr>
                      <m:t>∙</m:t>
                    </m:r>
                    <m:f>
                      <m:fPr>
                        <m:ctrlPr>
                          <a:rPr lang="es-CR" sz="1100" b="0" i="1">
                            <a:latin typeface="Cambria Math" panose="02040503050406030204" pitchFamily="18" charset="0"/>
                            <a:ea typeface="Cambria Math" panose="02040503050406030204" pitchFamily="18" charset="0"/>
                          </a:rPr>
                        </m:ctrlPr>
                      </m:fPr>
                      <m:num>
                        <m:sSup>
                          <m:sSupPr>
                            <m:ctrlPr>
                              <a:rPr lang="es-CR" sz="1100" b="0" i="1">
                                <a:latin typeface="Cambria Math" panose="02040503050406030204" pitchFamily="18" charset="0"/>
                                <a:ea typeface="Cambria Math" panose="02040503050406030204" pitchFamily="18" charset="0"/>
                              </a:rPr>
                            </m:ctrlPr>
                          </m:sSupPr>
                          <m:e>
                            <m:r>
                              <a:rPr lang="es-CR" sz="1100" b="0" i="1">
                                <a:latin typeface="Cambria Math" panose="02040503050406030204" pitchFamily="18" charset="0"/>
                                <a:ea typeface="Cambria Math" panose="02040503050406030204" pitchFamily="18" charset="0"/>
                              </a:rPr>
                              <m:t>𝑇</m:t>
                            </m:r>
                          </m:e>
                          <m:sup>
                            <m:r>
                              <a:rPr lang="es-CR" sz="1100" b="0" i="1">
                                <a:latin typeface="Cambria Math" panose="02040503050406030204" pitchFamily="18" charset="0"/>
                                <a:ea typeface="Cambria Math" panose="02040503050406030204" pitchFamily="18" charset="0"/>
                              </a:rPr>
                              <m:t>𝑎</m:t>
                            </m:r>
                          </m:sup>
                        </m:sSup>
                      </m:num>
                      <m:den>
                        <m:sSup>
                          <m:sSupPr>
                            <m:ctrlPr>
                              <a:rPr lang="es-CR" sz="1100" b="0" i="1">
                                <a:latin typeface="Cambria Math" panose="02040503050406030204" pitchFamily="18" charset="0"/>
                                <a:ea typeface="Cambria Math" panose="02040503050406030204" pitchFamily="18" charset="0"/>
                              </a:rPr>
                            </m:ctrlPr>
                          </m:sSupPr>
                          <m:e>
                            <m:r>
                              <a:rPr lang="es-CR" sz="1100" b="0" i="1">
                                <a:latin typeface="Cambria Math" panose="02040503050406030204" pitchFamily="18" charset="0"/>
                                <a:ea typeface="Cambria Math" panose="02040503050406030204" pitchFamily="18" charset="0"/>
                              </a:rPr>
                              <m:t>𝐷</m:t>
                            </m:r>
                          </m:e>
                          <m:sup>
                            <m:r>
                              <a:rPr lang="es-CR" sz="1100" b="0" i="1">
                                <a:latin typeface="Cambria Math" panose="02040503050406030204" pitchFamily="18" charset="0"/>
                                <a:ea typeface="Cambria Math" panose="02040503050406030204" pitchFamily="18" charset="0"/>
                              </a:rPr>
                              <m:t>𝑏</m:t>
                            </m:r>
                          </m:sup>
                        </m:sSup>
                      </m:den>
                    </m:f>
                  </m:oMath>
                </m:oMathPara>
              </a14:m>
              <a:endParaRPr lang="en-US" sz="1100"/>
            </a:p>
          </xdr:txBody>
        </xdr:sp>
      </mc:Choice>
      <mc:Fallback xmlns="">
        <xdr:sp macro="" textlink="">
          <xdr:nvSpPr>
            <xdr:cNvPr id="4" name="CuadroTexto 3">
              <a:extLst>
                <a:ext uri="{FF2B5EF4-FFF2-40B4-BE49-F238E27FC236}">
                  <a16:creationId xmlns:a16="http://schemas.microsoft.com/office/drawing/2014/main" id="{C8ADB2A9-0A2F-46BC-89DD-DD36023B53CE}"/>
                </a:ext>
              </a:extLst>
            </xdr:cNvPr>
            <xdr:cNvSpPr txBox="1"/>
          </xdr:nvSpPr>
          <xdr:spPr>
            <a:xfrm>
              <a:off x="13290550" y="1435100"/>
              <a:ext cx="650884" cy="3248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s-CR" sz="1100" b="0" i="0">
                  <a:latin typeface="Cambria Math" panose="02040503050406030204" pitchFamily="18" charset="0"/>
                </a:rPr>
                <a:t>𝐼=𝐾</a:t>
              </a:r>
              <a:r>
                <a:rPr lang="es-CR" sz="1100" b="0" i="0">
                  <a:latin typeface="Cambria Math" panose="02040503050406030204" pitchFamily="18" charset="0"/>
                  <a:ea typeface="Cambria Math" panose="02040503050406030204" pitchFamily="18" charset="0"/>
                </a:rPr>
                <a:t>∙𝑇^𝑎/𝐷^𝑏 </a:t>
              </a:r>
              <a:endParaRPr lang="en-US" sz="1100"/>
            </a:p>
          </xdr:txBody>
        </xdr:sp>
      </mc:Fallback>
    </mc:AlternateContent>
    <xdr:clientData/>
  </xdr:oneCellAnchor>
  <xdr:twoCellAnchor>
    <xdr:from>
      <xdr:col>11</xdr:col>
      <xdr:colOff>202407</xdr:colOff>
      <xdr:row>25</xdr:row>
      <xdr:rowOff>0</xdr:rowOff>
    </xdr:from>
    <xdr:to>
      <xdr:col>24</xdr:col>
      <xdr:colOff>382324</xdr:colOff>
      <xdr:row>64</xdr:row>
      <xdr:rowOff>138907</xdr:rowOff>
    </xdr:to>
    <xdr:graphicFrame macro="">
      <xdr:nvGraphicFramePr>
        <xdr:cNvPr id="5" name="Gráfico 4">
          <a:extLst>
            <a:ext uri="{FF2B5EF4-FFF2-40B4-BE49-F238E27FC236}">
              <a16:creationId xmlns:a16="http://schemas.microsoft.com/office/drawing/2014/main" id="{00000000-0008-0000-05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xdr:from>
          <xdr:col>10</xdr:col>
          <xdr:colOff>809625</xdr:colOff>
          <xdr:row>19</xdr:row>
          <xdr:rowOff>28575</xdr:rowOff>
        </xdr:from>
        <xdr:to>
          <xdr:col>12</xdr:col>
          <xdr:colOff>38100</xdr:colOff>
          <xdr:row>21</xdr:row>
          <xdr:rowOff>47625</xdr:rowOff>
        </xdr:to>
        <xdr:sp macro="" textlink="">
          <xdr:nvSpPr>
            <xdr:cNvPr id="9218" name="Button 2" hidden="1">
              <a:extLst>
                <a:ext uri="{63B3BB69-23CF-44E3-9099-C40C66FF867C}">
                  <a14:compatExt spid="_x0000_s9218"/>
                </a:ext>
                <a:ext uri="{FF2B5EF4-FFF2-40B4-BE49-F238E27FC236}">
                  <a16:creationId xmlns:a16="http://schemas.microsoft.com/office/drawing/2014/main" id="{00000000-0008-0000-0500-0000022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s-CR" sz="1400" b="1" i="0" u="none" strike="noStrike" baseline="0">
                  <a:solidFill>
                    <a:srgbClr val="000000"/>
                  </a:solidFill>
                  <a:latin typeface="Arial"/>
                  <a:cs typeface="Arial"/>
                </a:rPr>
                <a:t>Limpiar</a:t>
              </a:r>
            </a:p>
          </xdr:txBody>
        </xdr:sp>
        <xdr:clientData fPrintsWithSheet="0"/>
      </xdr:twoCellAnchor>
    </mc:Choice>
    <mc:Fallback/>
  </mc:AlternateContent>
  <xdr:twoCellAnchor>
    <xdr:from>
      <xdr:col>0</xdr:col>
      <xdr:colOff>0</xdr:colOff>
      <xdr:row>68</xdr:row>
      <xdr:rowOff>0</xdr:rowOff>
    </xdr:from>
    <xdr:to>
      <xdr:col>26</xdr:col>
      <xdr:colOff>328475</xdr:colOff>
      <xdr:row>68</xdr:row>
      <xdr:rowOff>0</xdr:rowOff>
    </xdr:to>
    <xdr:cxnSp macro="">
      <xdr:nvCxnSpPr>
        <xdr:cNvPr id="6" name="Conector recto 5">
          <a:extLst>
            <a:ext uri="{FF2B5EF4-FFF2-40B4-BE49-F238E27FC236}">
              <a16:creationId xmlns:a16="http://schemas.microsoft.com/office/drawing/2014/main" id="{00000000-0008-0000-0500-000006000000}"/>
            </a:ext>
          </a:extLst>
        </xdr:cNvPr>
        <xdr:cNvCxnSpPr/>
      </xdr:nvCxnSpPr>
      <xdr:spPr>
        <a:xfrm>
          <a:off x="0" y="14449425"/>
          <a:ext cx="21693050" cy="0"/>
        </a:xfrm>
        <a:prstGeom prst="line">
          <a:avLst/>
        </a:prstGeom>
        <a:ln w="60325">
          <a:solidFill>
            <a:schemeClr val="bg1">
              <a:lumMod val="65000"/>
            </a:schemeClr>
          </a:solidFill>
        </a:ln>
      </xdr:spPr>
      <xdr:style>
        <a:lnRef idx="1">
          <a:schemeClr val="dk1"/>
        </a:lnRef>
        <a:fillRef idx="0">
          <a:schemeClr val="dk1"/>
        </a:fillRef>
        <a:effectRef idx="0">
          <a:schemeClr val="dk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10</xdr:col>
          <xdr:colOff>819150</xdr:colOff>
          <xdr:row>16</xdr:row>
          <xdr:rowOff>57150</xdr:rowOff>
        </xdr:from>
        <xdr:to>
          <xdr:col>12</xdr:col>
          <xdr:colOff>47625</xdr:colOff>
          <xdr:row>18</xdr:row>
          <xdr:rowOff>114300</xdr:rowOff>
        </xdr:to>
        <xdr:sp macro="" textlink="">
          <xdr:nvSpPr>
            <xdr:cNvPr id="9219" name="Button 3" hidden="1">
              <a:extLst>
                <a:ext uri="{63B3BB69-23CF-44E3-9099-C40C66FF867C}">
                  <a14:compatExt spid="_x0000_s9219"/>
                </a:ext>
                <a:ext uri="{FF2B5EF4-FFF2-40B4-BE49-F238E27FC236}">
                  <a16:creationId xmlns:a16="http://schemas.microsoft.com/office/drawing/2014/main" id="{00000000-0008-0000-0500-000003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s-CR" sz="1600" b="1" i="0" u="none" strike="noStrike" baseline="0">
                  <a:solidFill>
                    <a:srgbClr val="000000"/>
                  </a:solidFill>
                  <a:latin typeface="Arial"/>
                  <a:cs typeface="Arial"/>
                </a:rPr>
                <a:t>Hietograma</a:t>
              </a:r>
            </a:p>
          </xdr:txBody>
        </xdr:sp>
        <xdr:clientData fPrintsWithSheet="0"/>
      </xdr:twoCellAnchor>
    </mc:Choice>
    <mc:Fallback/>
  </mc:AlternateContent>
  <xdr:twoCellAnchor editAs="oneCell">
    <xdr:from>
      <xdr:col>9</xdr:col>
      <xdr:colOff>612322</xdr:colOff>
      <xdr:row>74</xdr:row>
      <xdr:rowOff>136072</xdr:rowOff>
    </xdr:from>
    <xdr:to>
      <xdr:col>19</xdr:col>
      <xdr:colOff>206488</xdr:colOff>
      <xdr:row>111</xdr:row>
      <xdr:rowOff>81643</xdr:rowOff>
    </xdr:to>
    <xdr:pic>
      <xdr:nvPicPr>
        <xdr:cNvPr id="8" name="Imagen 7">
          <a:extLst>
            <a:ext uri="{FF2B5EF4-FFF2-40B4-BE49-F238E27FC236}">
              <a16:creationId xmlns:a16="http://schemas.microsoft.com/office/drawing/2014/main" id="{00000000-0008-0000-0500-000008000000}"/>
            </a:ext>
          </a:extLst>
        </xdr:cNvPr>
        <xdr:cNvPicPr>
          <a:picLocks noChangeAspect="1"/>
        </xdr:cNvPicPr>
      </xdr:nvPicPr>
      <xdr:blipFill>
        <a:blip xmlns:r="http://schemas.openxmlformats.org/officeDocument/2006/relationships" r:embed="rId2"/>
        <a:stretch>
          <a:fillRect/>
        </a:stretch>
      </xdr:blipFill>
      <xdr:spPr>
        <a:xfrm>
          <a:off x="8055429" y="15416893"/>
          <a:ext cx="8275523" cy="6490607"/>
        </a:xfrm>
        <a:prstGeom prst="rect">
          <a:avLst/>
        </a:prstGeom>
      </xdr:spPr>
    </xdr:pic>
    <xdr:clientData/>
  </xdr:twoCellAnchor>
  <xdr:twoCellAnchor editAs="oneCell">
    <xdr:from>
      <xdr:col>0</xdr:col>
      <xdr:colOff>204107</xdr:colOff>
      <xdr:row>74</xdr:row>
      <xdr:rowOff>54428</xdr:rowOff>
    </xdr:from>
    <xdr:to>
      <xdr:col>9</xdr:col>
      <xdr:colOff>310198</xdr:colOff>
      <xdr:row>95</xdr:row>
      <xdr:rowOff>149678</xdr:rowOff>
    </xdr:to>
    <xdr:pic>
      <xdr:nvPicPr>
        <xdr:cNvPr id="9" name="Imagen 8" descr="Gráfico, Gráfico de líneas&#10;&#10;Descripción generada automáticamente">
          <a:extLst>
            <a:ext uri="{FF2B5EF4-FFF2-40B4-BE49-F238E27FC236}">
              <a16:creationId xmlns:a16="http://schemas.microsoft.com/office/drawing/2014/main" id="{00000000-0008-0000-0500-000009000000}"/>
            </a:ext>
          </a:extLst>
        </xdr:cNvPr>
        <xdr:cNvPicPr>
          <a:picLocks noChangeAspect="1"/>
        </xdr:cNvPicPr>
      </xdr:nvPicPr>
      <xdr:blipFill rotWithShape="1">
        <a:blip xmlns:r="http://schemas.openxmlformats.org/officeDocument/2006/relationships" r:embed="rId3"/>
        <a:srcRect b="11111"/>
        <a:stretch/>
      </xdr:blipFill>
      <xdr:spPr>
        <a:xfrm>
          <a:off x="204107" y="15335249"/>
          <a:ext cx="7549198" cy="381000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28575</xdr:colOff>
      <xdr:row>23</xdr:row>
      <xdr:rowOff>138097</xdr:rowOff>
    </xdr:from>
    <xdr:to>
      <xdr:col>28</xdr:col>
      <xdr:colOff>363855</xdr:colOff>
      <xdr:row>23</xdr:row>
      <xdr:rowOff>138097</xdr:rowOff>
    </xdr:to>
    <xdr:cxnSp macro="">
      <xdr:nvCxnSpPr>
        <xdr:cNvPr id="2" name="Conector recto 1">
          <a:extLst>
            <a:ext uri="{FF2B5EF4-FFF2-40B4-BE49-F238E27FC236}">
              <a16:creationId xmlns:a16="http://schemas.microsoft.com/office/drawing/2014/main" id="{00000000-0008-0000-0600-000002000000}"/>
            </a:ext>
          </a:extLst>
        </xdr:cNvPr>
        <xdr:cNvCxnSpPr/>
      </xdr:nvCxnSpPr>
      <xdr:spPr>
        <a:xfrm>
          <a:off x="28575" y="5376847"/>
          <a:ext cx="23223855" cy="0"/>
        </a:xfrm>
        <a:prstGeom prst="line">
          <a:avLst/>
        </a:prstGeom>
        <a:ln w="60325">
          <a:solidFill>
            <a:schemeClr val="bg1">
              <a:lumMod val="65000"/>
            </a:schemeClr>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38102</xdr:colOff>
      <xdr:row>0</xdr:row>
      <xdr:rowOff>695328</xdr:rowOff>
    </xdr:from>
    <xdr:to>
      <xdr:col>28</xdr:col>
      <xdr:colOff>373382</xdr:colOff>
      <xdr:row>0</xdr:row>
      <xdr:rowOff>695328</xdr:rowOff>
    </xdr:to>
    <xdr:cxnSp macro="">
      <xdr:nvCxnSpPr>
        <xdr:cNvPr id="3" name="Conector recto 2">
          <a:extLst>
            <a:ext uri="{FF2B5EF4-FFF2-40B4-BE49-F238E27FC236}">
              <a16:creationId xmlns:a16="http://schemas.microsoft.com/office/drawing/2014/main" id="{00000000-0008-0000-0600-000003000000}"/>
            </a:ext>
          </a:extLst>
        </xdr:cNvPr>
        <xdr:cNvCxnSpPr/>
      </xdr:nvCxnSpPr>
      <xdr:spPr>
        <a:xfrm>
          <a:off x="38102" y="695328"/>
          <a:ext cx="23223855" cy="0"/>
        </a:xfrm>
        <a:prstGeom prst="line">
          <a:avLst/>
        </a:prstGeom>
        <a:ln w="60325">
          <a:solidFill>
            <a:schemeClr val="bg1">
              <a:lumMod val="65000"/>
            </a:schemeClr>
          </a:solidFill>
        </a:ln>
      </xdr:spPr>
      <xdr:style>
        <a:lnRef idx="1">
          <a:schemeClr val="dk1"/>
        </a:lnRef>
        <a:fillRef idx="0">
          <a:schemeClr val="dk1"/>
        </a:fillRef>
        <a:effectRef idx="0">
          <a:schemeClr val="dk1"/>
        </a:effectRef>
        <a:fontRef idx="minor">
          <a:schemeClr val="tx1"/>
        </a:fontRef>
      </xdr:style>
    </xdr:cxnSp>
    <xdr:clientData/>
  </xdr:twoCellAnchor>
  <xdr:oneCellAnchor>
    <xdr:from>
      <xdr:col>15</xdr:col>
      <xdr:colOff>307975</xdr:colOff>
      <xdr:row>2</xdr:row>
      <xdr:rowOff>120650</xdr:rowOff>
    </xdr:from>
    <xdr:ext cx="650884" cy="324833"/>
    <mc:AlternateContent xmlns:mc="http://schemas.openxmlformats.org/markup-compatibility/2006" xmlns:a14="http://schemas.microsoft.com/office/drawing/2010/main">
      <mc:Choice Requires="a14">
        <xdr:sp macro="" textlink="">
          <xdr:nvSpPr>
            <xdr:cNvPr id="4" name="CuadroTexto 3">
              <a:extLst>
                <a:ext uri="{FF2B5EF4-FFF2-40B4-BE49-F238E27FC236}">
                  <a16:creationId xmlns:a16="http://schemas.microsoft.com/office/drawing/2014/main" id="{00000000-0008-0000-0600-000004000000}"/>
                </a:ext>
              </a:extLst>
            </xdr:cNvPr>
            <xdr:cNvSpPr txBox="1"/>
          </xdr:nvSpPr>
          <xdr:spPr>
            <a:xfrm>
              <a:off x="13290550" y="1435100"/>
              <a:ext cx="650884" cy="3248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r>
                      <a:rPr lang="es-CR" sz="1100" b="0" i="1">
                        <a:latin typeface="Cambria Math" panose="02040503050406030204" pitchFamily="18" charset="0"/>
                      </a:rPr>
                      <m:t>𝐼</m:t>
                    </m:r>
                    <m:r>
                      <a:rPr lang="es-CR" sz="1100" b="0" i="1">
                        <a:latin typeface="Cambria Math" panose="02040503050406030204" pitchFamily="18" charset="0"/>
                      </a:rPr>
                      <m:t>=</m:t>
                    </m:r>
                    <m:r>
                      <a:rPr lang="es-CR" sz="1100" b="0" i="1">
                        <a:latin typeface="Cambria Math" panose="02040503050406030204" pitchFamily="18" charset="0"/>
                      </a:rPr>
                      <m:t>𝐾</m:t>
                    </m:r>
                    <m:r>
                      <a:rPr lang="es-CR" sz="1100" b="0" i="1">
                        <a:latin typeface="Cambria Math" panose="02040503050406030204" pitchFamily="18" charset="0"/>
                        <a:ea typeface="Cambria Math" panose="02040503050406030204" pitchFamily="18" charset="0"/>
                      </a:rPr>
                      <m:t>∙</m:t>
                    </m:r>
                    <m:f>
                      <m:fPr>
                        <m:ctrlPr>
                          <a:rPr lang="es-CR" sz="1100" b="0" i="1">
                            <a:latin typeface="Cambria Math" panose="02040503050406030204" pitchFamily="18" charset="0"/>
                            <a:ea typeface="Cambria Math" panose="02040503050406030204" pitchFamily="18" charset="0"/>
                          </a:rPr>
                        </m:ctrlPr>
                      </m:fPr>
                      <m:num>
                        <m:sSup>
                          <m:sSupPr>
                            <m:ctrlPr>
                              <a:rPr lang="es-CR" sz="1100" b="0" i="1">
                                <a:latin typeface="Cambria Math" panose="02040503050406030204" pitchFamily="18" charset="0"/>
                                <a:ea typeface="Cambria Math" panose="02040503050406030204" pitchFamily="18" charset="0"/>
                              </a:rPr>
                            </m:ctrlPr>
                          </m:sSupPr>
                          <m:e>
                            <m:r>
                              <a:rPr lang="es-CR" sz="1100" b="0" i="1">
                                <a:latin typeface="Cambria Math" panose="02040503050406030204" pitchFamily="18" charset="0"/>
                                <a:ea typeface="Cambria Math" panose="02040503050406030204" pitchFamily="18" charset="0"/>
                              </a:rPr>
                              <m:t>𝑇</m:t>
                            </m:r>
                          </m:e>
                          <m:sup>
                            <m:r>
                              <a:rPr lang="es-CR" sz="1100" b="0" i="1">
                                <a:latin typeface="Cambria Math" panose="02040503050406030204" pitchFamily="18" charset="0"/>
                                <a:ea typeface="Cambria Math" panose="02040503050406030204" pitchFamily="18" charset="0"/>
                              </a:rPr>
                              <m:t>𝑎</m:t>
                            </m:r>
                          </m:sup>
                        </m:sSup>
                      </m:num>
                      <m:den>
                        <m:sSup>
                          <m:sSupPr>
                            <m:ctrlPr>
                              <a:rPr lang="es-CR" sz="1100" b="0" i="1">
                                <a:latin typeface="Cambria Math" panose="02040503050406030204" pitchFamily="18" charset="0"/>
                                <a:ea typeface="Cambria Math" panose="02040503050406030204" pitchFamily="18" charset="0"/>
                              </a:rPr>
                            </m:ctrlPr>
                          </m:sSupPr>
                          <m:e>
                            <m:r>
                              <a:rPr lang="es-CR" sz="1100" b="0" i="1">
                                <a:latin typeface="Cambria Math" panose="02040503050406030204" pitchFamily="18" charset="0"/>
                                <a:ea typeface="Cambria Math" panose="02040503050406030204" pitchFamily="18" charset="0"/>
                              </a:rPr>
                              <m:t>𝐷</m:t>
                            </m:r>
                          </m:e>
                          <m:sup>
                            <m:r>
                              <a:rPr lang="es-CR" sz="1100" b="0" i="1">
                                <a:latin typeface="Cambria Math" panose="02040503050406030204" pitchFamily="18" charset="0"/>
                                <a:ea typeface="Cambria Math" panose="02040503050406030204" pitchFamily="18" charset="0"/>
                              </a:rPr>
                              <m:t>𝑏</m:t>
                            </m:r>
                          </m:sup>
                        </m:sSup>
                      </m:den>
                    </m:f>
                  </m:oMath>
                </m:oMathPara>
              </a14:m>
              <a:endParaRPr lang="en-US" sz="1100"/>
            </a:p>
          </xdr:txBody>
        </xdr:sp>
      </mc:Choice>
      <mc:Fallback xmlns="">
        <xdr:sp macro="" textlink="">
          <xdr:nvSpPr>
            <xdr:cNvPr id="4" name="CuadroTexto 3">
              <a:extLst>
                <a:ext uri="{FF2B5EF4-FFF2-40B4-BE49-F238E27FC236}">
                  <a16:creationId xmlns:a16="http://schemas.microsoft.com/office/drawing/2014/main" id="{60FA4FAF-2EF5-4B38-AD6C-2C2651856EA3}"/>
                </a:ext>
              </a:extLst>
            </xdr:cNvPr>
            <xdr:cNvSpPr txBox="1"/>
          </xdr:nvSpPr>
          <xdr:spPr>
            <a:xfrm>
              <a:off x="13290550" y="1435100"/>
              <a:ext cx="650884" cy="3248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s-CR" sz="1100" b="0" i="0">
                  <a:latin typeface="Cambria Math" panose="02040503050406030204" pitchFamily="18" charset="0"/>
                </a:rPr>
                <a:t>𝐼=𝐾</a:t>
              </a:r>
              <a:r>
                <a:rPr lang="es-CR" sz="1100" b="0" i="0">
                  <a:latin typeface="Cambria Math" panose="02040503050406030204" pitchFamily="18" charset="0"/>
                  <a:ea typeface="Cambria Math" panose="02040503050406030204" pitchFamily="18" charset="0"/>
                </a:rPr>
                <a:t>∙𝑇^𝑎/𝐷^𝑏 </a:t>
              </a:r>
              <a:endParaRPr lang="en-US" sz="1100"/>
            </a:p>
          </xdr:txBody>
        </xdr:sp>
      </mc:Fallback>
    </mc:AlternateContent>
    <xdr:clientData/>
  </xdr:oneCellAnchor>
  <mc:AlternateContent xmlns:mc="http://schemas.openxmlformats.org/markup-compatibility/2006">
    <mc:Choice xmlns:a14="http://schemas.microsoft.com/office/drawing/2010/main" Requires="a14">
      <xdr:twoCellAnchor>
        <xdr:from>
          <xdr:col>10</xdr:col>
          <xdr:colOff>800100</xdr:colOff>
          <xdr:row>16</xdr:row>
          <xdr:rowOff>9525</xdr:rowOff>
        </xdr:from>
        <xdr:to>
          <xdr:col>12</xdr:col>
          <xdr:colOff>38100</xdr:colOff>
          <xdr:row>18</xdr:row>
          <xdr:rowOff>76200</xdr:rowOff>
        </xdr:to>
        <xdr:sp macro="" textlink="">
          <xdr:nvSpPr>
            <xdr:cNvPr id="10241" name="Button 1" hidden="1">
              <a:extLst>
                <a:ext uri="{63B3BB69-23CF-44E3-9099-C40C66FF867C}">
                  <a14:compatExt spid="_x0000_s10241"/>
                </a:ext>
                <a:ext uri="{FF2B5EF4-FFF2-40B4-BE49-F238E27FC236}">
                  <a16:creationId xmlns:a16="http://schemas.microsoft.com/office/drawing/2014/main" id="{00000000-0008-0000-0600-0000012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s-CR" sz="1400" b="1" i="0" u="none" strike="noStrike" baseline="0">
                  <a:solidFill>
                    <a:srgbClr val="000000"/>
                  </a:solidFill>
                  <a:latin typeface="Arial"/>
                  <a:cs typeface="Arial"/>
                </a:rPr>
                <a:t>Hietograma</a:t>
              </a:r>
            </a:p>
          </xdr:txBody>
        </xdr:sp>
        <xdr:clientData fPrintsWithSheet="0"/>
      </xdr:twoCellAnchor>
    </mc:Choice>
    <mc:Fallback/>
  </mc:AlternateContent>
  <xdr:twoCellAnchor>
    <xdr:from>
      <xdr:col>11</xdr:col>
      <xdr:colOff>202407</xdr:colOff>
      <xdr:row>25</xdr:row>
      <xdr:rowOff>0</xdr:rowOff>
    </xdr:from>
    <xdr:to>
      <xdr:col>24</xdr:col>
      <xdr:colOff>382324</xdr:colOff>
      <xdr:row>64</xdr:row>
      <xdr:rowOff>138907</xdr:rowOff>
    </xdr:to>
    <xdr:graphicFrame macro="">
      <xdr:nvGraphicFramePr>
        <xdr:cNvPr id="5" name="Gráfico 4">
          <a:extLst>
            <a:ext uri="{FF2B5EF4-FFF2-40B4-BE49-F238E27FC236}">
              <a16:creationId xmlns:a16="http://schemas.microsoft.com/office/drawing/2014/main" id="{00000000-0008-0000-06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xdr:from>
          <xdr:col>10</xdr:col>
          <xdr:colOff>809625</xdr:colOff>
          <xdr:row>19</xdr:row>
          <xdr:rowOff>28575</xdr:rowOff>
        </xdr:from>
        <xdr:to>
          <xdr:col>12</xdr:col>
          <xdr:colOff>38100</xdr:colOff>
          <xdr:row>21</xdr:row>
          <xdr:rowOff>47625</xdr:rowOff>
        </xdr:to>
        <xdr:sp macro="" textlink="">
          <xdr:nvSpPr>
            <xdr:cNvPr id="10242" name="Button 2" hidden="1">
              <a:extLst>
                <a:ext uri="{63B3BB69-23CF-44E3-9099-C40C66FF867C}">
                  <a14:compatExt spid="_x0000_s10242"/>
                </a:ext>
                <a:ext uri="{FF2B5EF4-FFF2-40B4-BE49-F238E27FC236}">
                  <a16:creationId xmlns:a16="http://schemas.microsoft.com/office/drawing/2014/main" id="{00000000-0008-0000-0600-0000022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s-CR" sz="1400" b="1" i="0" u="none" strike="noStrike" baseline="0">
                  <a:solidFill>
                    <a:srgbClr val="000000"/>
                  </a:solidFill>
                  <a:latin typeface="Arial"/>
                  <a:cs typeface="Arial"/>
                </a:rPr>
                <a:t>Limpiar</a:t>
              </a:r>
            </a:p>
          </xdr:txBody>
        </xdr:sp>
        <xdr:clientData fPrintsWithSheet="0"/>
      </xdr:twoCellAnchor>
    </mc:Choice>
    <mc:Fallback/>
  </mc:AlternateContent>
  <xdr:twoCellAnchor>
    <xdr:from>
      <xdr:col>0</xdr:col>
      <xdr:colOff>0</xdr:colOff>
      <xdr:row>106</xdr:row>
      <xdr:rowOff>27214</xdr:rowOff>
    </xdr:from>
    <xdr:to>
      <xdr:col>26</xdr:col>
      <xdr:colOff>328475</xdr:colOff>
      <xdr:row>106</xdr:row>
      <xdr:rowOff>27214</xdr:rowOff>
    </xdr:to>
    <xdr:cxnSp macro="">
      <xdr:nvCxnSpPr>
        <xdr:cNvPr id="6" name="Conector recto 5">
          <a:extLst>
            <a:ext uri="{FF2B5EF4-FFF2-40B4-BE49-F238E27FC236}">
              <a16:creationId xmlns:a16="http://schemas.microsoft.com/office/drawing/2014/main" id="{00000000-0008-0000-0600-000006000000}"/>
            </a:ext>
          </a:extLst>
        </xdr:cNvPr>
        <xdr:cNvCxnSpPr/>
      </xdr:nvCxnSpPr>
      <xdr:spPr>
        <a:xfrm>
          <a:off x="0" y="20968607"/>
          <a:ext cx="22589761" cy="0"/>
        </a:xfrm>
        <a:prstGeom prst="line">
          <a:avLst/>
        </a:prstGeom>
        <a:ln w="60325">
          <a:solidFill>
            <a:schemeClr val="bg1">
              <a:lumMod val="65000"/>
            </a:schemeClr>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0</xdr:col>
      <xdr:colOff>0</xdr:colOff>
      <xdr:row>111</xdr:row>
      <xdr:rowOff>93549</xdr:rowOff>
    </xdr:from>
    <xdr:to>
      <xdr:col>9</xdr:col>
      <xdr:colOff>102077</xdr:colOff>
      <xdr:row>138</xdr:row>
      <xdr:rowOff>119062</xdr:rowOff>
    </xdr:to>
    <xdr:pic>
      <xdr:nvPicPr>
        <xdr:cNvPr id="8" name="Imagen 7" descr="Diagrama&#10;&#10;Descripción generada automáticamente">
          <a:extLst>
            <a:ext uri="{FF2B5EF4-FFF2-40B4-BE49-F238E27FC236}">
              <a16:creationId xmlns:a16="http://schemas.microsoft.com/office/drawing/2014/main" id="{00000000-0008-0000-0600-000008000000}"/>
            </a:ext>
          </a:extLst>
        </xdr:cNvPr>
        <xdr:cNvPicPr>
          <a:picLocks noChangeAspect="1"/>
        </xdr:cNvPicPr>
      </xdr:nvPicPr>
      <xdr:blipFill rotWithShape="1">
        <a:blip xmlns:r="http://schemas.openxmlformats.org/officeDocument/2006/relationships" r:embed="rId2"/>
        <a:srcRect b="12889"/>
        <a:stretch/>
      </xdr:blipFill>
      <xdr:spPr>
        <a:xfrm>
          <a:off x="0" y="22203455"/>
          <a:ext cx="8341202" cy="4954701"/>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156229</xdr:colOff>
      <xdr:row>1</xdr:row>
      <xdr:rowOff>47212</xdr:rowOff>
    </xdr:from>
    <xdr:to>
      <xdr:col>4</xdr:col>
      <xdr:colOff>544849</xdr:colOff>
      <xdr:row>12</xdr:row>
      <xdr:rowOff>147683</xdr:rowOff>
    </xdr:to>
    <xdr:pic>
      <xdr:nvPicPr>
        <xdr:cNvPr id="2" name="Imagen 1">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229" y="505823"/>
          <a:ext cx="3577731" cy="2040749"/>
        </a:xfrm>
        <a:prstGeom prst="rect">
          <a:avLst/>
        </a:prstGeom>
        <a:noFill/>
        <a:ln>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680790</xdr:colOff>
      <xdr:row>1</xdr:row>
      <xdr:rowOff>63500</xdr:rowOff>
    </xdr:from>
    <xdr:to>
      <xdr:col>7</xdr:col>
      <xdr:colOff>560775</xdr:colOff>
      <xdr:row>9</xdr:row>
      <xdr:rowOff>142805</xdr:rowOff>
    </xdr:to>
    <xdr:pic>
      <xdr:nvPicPr>
        <xdr:cNvPr id="3" name="Imagen 2">
          <a:extLst>
            <a:ext uri="{FF2B5EF4-FFF2-40B4-BE49-F238E27FC236}">
              <a16:creationId xmlns:a16="http://schemas.microsoft.com/office/drawing/2014/main" id="{00000000-0008-0000-07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69901" y="522111"/>
          <a:ext cx="2271818" cy="1490416"/>
        </a:xfrm>
        <a:prstGeom prst="rect">
          <a:avLst/>
        </a:prstGeom>
        <a:noFill/>
        <a:ln>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683824</xdr:colOff>
      <xdr:row>1</xdr:row>
      <xdr:rowOff>75636</xdr:rowOff>
    </xdr:from>
    <xdr:to>
      <xdr:col>11</xdr:col>
      <xdr:colOff>917</xdr:colOff>
      <xdr:row>11</xdr:row>
      <xdr:rowOff>153812</xdr:rowOff>
    </xdr:to>
    <xdr:pic>
      <xdr:nvPicPr>
        <xdr:cNvPr id="4" name="Imagen 3">
          <a:extLst>
            <a:ext uri="{FF2B5EF4-FFF2-40B4-BE49-F238E27FC236}">
              <a16:creationId xmlns:a16="http://schemas.microsoft.com/office/drawing/2014/main" id="{00000000-0008-0000-0700-000004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264768" y="534247"/>
          <a:ext cx="2480452" cy="1842065"/>
        </a:xfrm>
        <a:prstGeom prst="rect">
          <a:avLst/>
        </a:prstGeom>
        <a:noFill/>
        <a:ln>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178083</xdr:colOff>
      <xdr:row>13</xdr:row>
      <xdr:rowOff>79586</xdr:rowOff>
    </xdr:from>
    <xdr:to>
      <xdr:col>3</xdr:col>
      <xdr:colOff>536223</xdr:colOff>
      <xdr:row>23</xdr:row>
      <xdr:rowOff>112042</xdr:rowOff>
    </xdr:to>
    <xdr:pic>
      <xdr:nvPicPr>
        <xdr:cNvPr id="5" name="Imagen 4">
          <a:extLst>
            <a:ext uri="{FF2B5EF4-FFF2-40B4-BE49-F238E27FC236}">
              <a16:creationId xmlns:a16="http://schemas.microsoft.com/office/drawing/2014/main" id="{00000000-0008-0000-0700-000005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78083" y="2654864"/>
          <a:ext cx="2749973" cy="1796345"/>
        </a:xfrm>
        <a:prstGeom prst="rect">
          <a:avLst/>
        </a:prstGeom>
        <a:noFill/>
        <a:ln>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656449</xdr:colOff>
      <xdr:row>13</xdr:row>
      <xdr:rowOff>83820</xdr:rowOff>
    </xdr:from>
    <xdr:to>
      <xdr:col>8</xdr:col>
      <xdr:colOff>496429</xdr:colOff>
      <xdr:row>22</xdr:row>
      <xdr:rowOff>124460</xdr:rowOff>
    </xdr:to>
    <xdr:pic>
      <xdr:nvPicPr>
        <xdr:cNvPr id="6" name="Imagen 5">
          <a:extLst>
            <a:ext uri="{FF2B5EF4-FFF2-40B4-BE49-F238E27FC236}">
              <a16:creationId xmlns:a16="http://schemas.microsoft.com/office/drawing/2014/main" id="{00000000-0008-0000-0700-000006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3048282" y="2659098"/>
          <a:ext cx="3826369" cy="1628140"/>
        </a:xfrm>
        <a:prstGeom prst="rect">
          <a:avLst/>
        </a:prstGeom>
        <a:noFill/>
        <a:ln>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635493</xdr:colOff>
      <xdr:row>13</xdr:row>
      <xdr:rowOff>86501</xdr:rowOff>
    </xdr:from>
    <xdr:to>
      <xdr:col>13</xdr:col>
      <xdr:colOff>43955</xdr:colOff>
      <xdr:row>22</xdr:row>
      <xdr:rowOff>134761</xdr:rowOff>
    </xdr:to>
    <xdr:pic>
      <xdr:nvPicPr>
        <xdr:cNvPr id="7" name="Imagen 6">
          <a:extLst>
            <a:ext uri="{FF2B5EF4-FFF2-40B4-BE49-F238E27FC236}">
              <a16:creationId xmlns:a16="http://schemas.microsoft.com/office/drawing/2014/main" id="{00000000-0008-0000-0700-000007000000}"/>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7013715" y="2661779"/>
          <a:ext cx="3394851" cy="1635760"/>
        </a:xfrm>
        <a:prstGeom prst="rect">
          <a:avLst/>
        </a:prstGeom>
        <a:noFill/>
        <a:ln>
          <a:solidFill>
            <a:schemeClr val="tx1"/>
          </a:solidFill>
        </a:ln>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3" Type="http://schemas.openxmlformats.org/officeDocument/2006/relationships/hyperlink" Target="file:///C:\:b:\g\personal\fwatson_itcr_ac_cr\EY4Zr6boaX5MpDbZf4pjFAUBSsr9bd2DDW8RaWiHISrhhw%3fe=bokPqG" TargetMode="External"/><Relationship Id="rId18" Type="http://schemas.openxmlformats.org/officeDocument/2006/relationships/hyperlink" Target="file:///C:\:b:\g\personal\fwatson_itcr_ac_cr\EY4Zr6boaX5MpDbZf4pjFAUBSsr9bd2DDW8RaWiHISrhhw%3fe=bokPqG" TargetMode="External"/><Relationship Id="rId26" Type="http://schemas.openxmlformats.org/officeDocument/2006/relationships/hyperlink" Target="file:///C:\:b:\g\personal\fwatson_itcr_ac_cr\EY4Zr6boaX5MpDbZf4pjFAUBSsr9bd2DDW8RaWiHISrhhw%3fe=bokPqG" TargetMode="External"/><Relationship Id="rId39" Type="http://schemas.openxmlformats.org/officeDocument/2006/relationships/hyperlink" Target="file:///C:\:b:\g\personal\fwatson_itcr_ac_cr\EdH2JTNxxI5EotSd-AI8JrQBDJeuwThvdp0QBlWajzH5OA%3fe=XtH8VJ" TargetMode="External"/><Relationship Id="rId21" Type="http://schemas.openxmlformats.org/officeDocument/2006/relationships/hyperlink" Target="file:///C:\:b:\g\personal\fwatson_itcr_ac_cr\EY4Zr6boaX5MpDbZf4pjFAUBSsr9bd2DDW8RaWiHISrhhw%3fe=bokPqG" TargetMode="External"/><Relationship Id="rId34" Type="http://schemas.openxmlformats.org/officeDocument/2006/relationships/hyperlink" Target="file:///C:\:b:\g\personal\fwatson_itcr_ac_cr\EdH2JTNxxI5EotSd-AI8JrQBDJeuwThvdp0QBlWajzH5OA%3fe=XtH8VJ" TargetMode="External"/><Relationship Id="rId42" Type="http://schemas.openxmlformats.org/officeDocument/2006/relationships/hyperlink" Target="file:///C:\:b:\g\personal\fwatson_itcr_ac_cr\EdH2JTNxxI5EotSd-AI8JrQBDJeuwThvdp0QBlWajzH5OA%3fe=XtH8VJ" TargetMode="External"/><Relationship Id="rId7" Type="http://schemas.openxmlformats.org/officeDocument/2006/relationships/hyperlink" Target="file:///C:\:b:\g\personal\fwatson_itcr_ac_cr\EY4Zr6boaX5MpDbZf4pjFAUBSsr9bd2DDW8RaWiHISrhhw%3fe=bokPqG" TargetMode="External"/><Relationship Id="rId2" Type="http://schemas.openxmlformats.org/officeDocument/2006/relationships/hyperlink" Target="file:///C:\:b:\g\personal\fwatson_itcr_ac_cr\EdH2JTNxxI5EotSd-AI8JrQBDJeuwThvdp0QBlWajzH5OA%3fe=XtH8VJ" TargetMode="External"/><Relationship Id="rId16" Type="http://schemas.openxmlformats.org/officeDocument/2006/relationships/hyperlink" Target="file:///C:\:b:\g\personal\fwatson_itcr_ac_cr\EY4Zr6boaX5MpDbZf4pjFAUBSsr9bd2DDW8RaWiHISrhhw%3fe=bokPqG" TargetMode="External"/><Relationship Id="rId20" Type="http://schemas.openxmlformats.org/officeDocument/2006/relationships/hyperlink" Target="file:///C:\:b:\g\personal\fwatson_itcr_ac_cr\EY4Zr6boaX5MpDbZf4pjFAUBSsr9bd2DDW8RaWiHISrhhw%3fe=bokPqG" TargetMode="External"/><Relationship Id="rId29" Type="http://schemas.openxmlformats.org/officeDocument/2006/relationships/hyperlink" Target="file:///C:\:b:\g\personal\fwatson_itcr_ac_cr\EdH2JTNxxI5EotSd-AI8JrQBDJeuwThvdp0QBlWajzH5OA%3fe=XtH8VJ" TargetMode="External"/><Relationship Id="rId41" Type="http://schemas.openxmlformats.org/officeDocument/2006/relationships/hyperlink" Target="file:///C:\:b:\g\personal\fwatson_itcr_ac_cr\EdH2JTNxxI5EotSd-AI8JrQBDJeuwThvdp0QBlWajzH5OA%3fe=XtH8VJ" TargetMode="External"/><Relationship Id="rId1" Type="http://schemas.openxmlformats.org/officeDocument/2006/relationships/hyperlink" Target="file:///C:\:b:\g\personal\fwatson_itcr_ac_cr\EY4Zr6boaX5MpDbZf4pjFAUBSsr9bd2DDW8RaWiHISrhhw%3fe=bokPqG" TargetMode="External"/><Relationship Id="rId6" Type="http://schemas.openxmlformats.org/officeDocument/2006/relationships/hyperlink" Target="file:///C:\:b:\g\personal\fwatson_itcr_ac_cr\EY4Zr6boaX5MpDbZf4pjFAUBSsr9bd2DDW8RaWiHISrhhw%3fe=bokPqG" TargetMode="External"/><Relationship Id="rId11" Type="http://schemas.openxmlformats.org/officeDocument/2006/relationships/hyperlink" Target="file:///C:\:b:\g\personal\fwatson_itcr_ac_cr\EY4Zr6boaX5MpDbZf4pjFAUBSsr9bd2DDW8RaWiHISrhhw%3fe=bokPqG" TargetMode="External"/><Relationship Id="rId24" Type="http://schemas.openxmlformats.org/officeDocument/2006/relationships/hyperlink" Target="file:///C:\:b:\g\personal\fwatson_itcr_ac_cr\EY4Zr6boaX5MpDbZf4pjFAUBSsr9bd2DDW8RaWiHISrhhw%3fe=bokPqG" TargetMode="External"/><Relationship Id="rId32" Type="http://schemas.openxmlformats.org/officeDocument/2006/relationships/hyperlink" Target="file:///C:\:b:\g\personal\fwatson_itcr_ac_cr\EdH2JTNxxI5EotSd-AI8JrQBDJeuwThvdp0QBlWajzH5OA%3fe=XtH8VJ" TargetMode="External"/><Relationship Id="rId37" Type="http://schemas.openxmlformats.org/officeDocument/2006/relationships/hyperlink" Target="file:///C:\:b:\g\personal\fwatson_itcr_ac_cr\EdH2JTNxxI5EotSd-AI8JrQBDJeuwThvdp0QBlWajzH5OA%3fe=XtH8VJ" TargetMode="External"/><Relationship Id="rId40" Type="http://schemas.openxmlformats.org/officeDocument/2006/relationships/hyperlink" Target="file:///C:\:b:\g\personal\fwatson_itcr_ac_cr\EdH2JTNxxI5EotSd-AI8JrQBDJeuwThvdp0QBlWajzH5OA%3fe=XtH8VJ" TargetMode="External"/><Relationship Id="rId5" Type="http://schemas.openxmlformats.org/officeDocument/2006/relationships/hyperlink" Target="file:///C:\:b:\g\personal\fwatson_itcr_ac_cr\EY4Zr6boaX5MpDbZf4pjFAUBSsr9bd2DDW8RaWiHISrhhw%3fe=bokPqG" TargetMode="External"/><Relationship Id="rId15" Type="http://schemas.openxmlformats.org/officeDocument/2006/relationships/hyperlink" Target="file:///C:\:b:\g\personal\fwatson_itcr_ac_cr\EY4Zr6boaX5MpDbZf4pjFAUBSsr9bd2DDW8RaWiHISrhhw%3fe=bokPqG" TargetMode="External"/><Relationship Id="rId23" Type="http://schemas.openxmlformats.org/officeDocument/2006/relationships/hyperlink" Target="file:///C:\:b:\g\personal\fwatson_itcr_ac_cr\EY4Zr6boaX5MpDbZf4pjFAUBSsr9bd2DDW8RaWiHISrhhw%3fe=bokPqG" TargetMode="External"/><Relationship Id="rId28" Type="http://schemas.openxmlformats.org/officeDocument/2006/relationships/hyperlink" Target="file:///C:\:b:\g\personal\fwatson_itcr_ac_cr\EY4Zr6boaX5MpDbZf4pjFAUBSsr9bd2DDW8RaWiHISrhhw%3fe=bokPqG" TargetMode="External"/><Relationship Id="rId36" Type="http://schemas.openxmlformats.org/officeDocument/2006/relationships/hyperlink" Target="file:///C:\:b:\g\personal\fwatson_itcr_ac_cr\EdH2JTNxxI5EotSd-AI8JrQBDJeuwThvdp0QBlWajzH5OA%3fe=XtH8VJ" TargetMode="External"/><Relationship Id="rId10" Type="http://schemas.openxmlformats.org/officeDocument/2006/relationships/hyperlink" Target="file:///C:\:b:\g\personal\fwatson_itcr_ac_cr\EY4Zr6boaX5MpDbZf4pjFAUBSsr9bd2DDW8RaWiHISrhhw%3fe=bokPqG" TargetMode="External"/><Relationship Id="rId19" Type="http://schemas.openxmlformats.org/officeDocument/2006/relationships/hyperlink" Target="file:///C:\:b:\g\personal\fwatson_itcr_ac_cr\EY4Zr6boaX5MpDbZf4pjFAUBSsr9bd2DDW8RaWiHISrhhw%3fe=bokPqG" TargetMode="External"/><Relationship Id="rId31" Type="http://schemas.openxmlformats.org/officeDocument/2006/relationships/hyperlink" Target="file:///C:\:b:\g\personal\fwatson_itcr_ac_cr\EdH2JTNxxI5EotSd-AI8JrQBDJeuwThvdp0QBlWajzH5OA%3fe=XtH8VJ" TargetMode="External"/><Relationship Id="rId4" Type="http://schemas.openxmlformats.org/officeDocument/2006/relationships/hyperlink" Target="file:///C:\:b:\g\personal\fwatson_itcr_ac_cr\EY4Zr6boaX5MpDbZf4pjFAUBSsr9bd2DDW8RaWiHISrhhw%3fe=bokPqG" TargetMode="External"/><Relationship Id="rId9" Type="http://schemas.openxmlformats.org/officeDocument/2006/relationships/hyperlink" Target="file:///C:\:b:\g\personal\fwatson_itcr_ac_cr\EY4Zr6boaX5MpDbZf4pjFAUBSsr9bd2DDW8RaWiHISrhhw%3fe=bokPqG" TargetMode="External"/><Relationship Id="rId14" Type="http://schemas.openxmlformats.org/officeDocument/2006/relationships/hyperlink" Target="file:///C:\:b:\g\personal\fwatson_itcr_ac_cr\EY4Zr6boaX5MpDbZf4pjFAUBSsr9bd2DDW8RaWiHISrhhw%3fe=bokPqG" TargetMode="External"/><Relationship Id="rId22" Type="http://schemas.openxmlformats.org/officeDocument/2006/relationships/hyperlink" Target="file:///C:\:b:\g\personal\fwatson_itcr_ac_cr\EY4Zr6boaX5MpDbZf4pjFAUBSsr9bd2DDW8RaWiHISrhhw%3fe=bokPqG" TargetMode="External"/><Relationship Id="rId27" Type="http://schemas.openxmlformats.org/officeDocument/2006/relationships/hyperlink" Target="file:///C:\:b:\g\personal\fwatson_itcr_ac_cr\EY4Zr6boaX5MpDbZf4pjFAUBSsr9bd2DDW8RaWiHISrhhw%3fe=bokPqG" TargetMode="External"/><Relationship Id="rId30" Type="http://schemas.openxmlformats.org/officeDocument/2006/relationships/hyperlink" Target="file:///C:\:b:\g\personal\fwatson_itcr_ac_cr\EdH2JTNxxI5EotSd-AI8JrQBDJeuwThvdp0QBlWajzH5OA%3fe=XtH8VJ" TargetMode="External"/><Relationship Id="rId35" Type="http://schemas.openxmlformats.org/officeDocument/2006/relationships/hyperlink" Target="file:///C:\:b:\g\personal\fwatson_itcr_ac_cr\EdH2JTNxxI5EotSd-AI8JrQBDJeuwThvdp0QBlWajzH5OA%3fe=XtH8VJ" TargetMode="External"/><Relationship Id="rId43" Type="http://schemas.openxmlformats.org/officeDocument/2006/relationships/printerSettings" Target="../printerSettings/printerSettings1.bin"/><Relationship Id="rId8" Type="http://schemas.openxmlformats.org/officeDocument/2006/relationships/hyperlink" Target="file:///C:\:b:\g\personal\fwatson_itcr_ac_cr\EY4Zr6boaX5MpDbZf4pjFAUBSsr9bd2DDW8RaWiHISrhhw%3fe=bokPqG" TargetMode="External"/><Relationship Id="rId3" Type="http://schemas.openxmlformats.org/officeDocument/2006/relationships/hyperlink" Target="file:///C:\:b:\g\personal\fwatson_itcr_ac_cr\EY4Zr6boaX5MpDbZf4pjFAUBSsr9bd2DDW8RaWiHISrhhw%3fe=bokPqG" TargetMode="External"/><Relationship Id="rId12" Type="http://schemas.openxmlformats.org/officeDocument/2006/relationships/hyperlink" Target="file:///C:\:b:\g\personal\fwatson_itcr_ac_cr\EY4Zr6boaX5MpDbZf4pjFAUBSsr9bd2DDW8RaWiHISrhhw%3fe=bokPqG" TargetMode="External"/><Relationship Id="rId17" Type="http://schemas.openxmlformats.org/officeDocument/2006/relationships/hyperlink" Target="file:///C:\:b:\g\personal\fwatson_itcr_ac_cr\EY4Zr6boaX5MpDbZf4pjFAUBSsr9bd2DDW8RaWiHISrhhw%3fe=bokPqG" TargetMode="External"/><Relationship Id="rId25" Type="http://schemas.openxmlformats.org/officeDocument/2006/relationships/hyperlink" Target="file:///C:\:b:\g\personal\fwatson_itcr_ac_cr\EY4Zr6boaX5MpDbZf4pjFAUBSsr9bd2DDW8RaWiHISrhhw%3fe=bokPqG" TargetMode="External"/><Relationship Id="rId33" Type="http://schemas.openxmlformats.org/officeDocument/2006/relationships/hyperlink" Target="file:///C:\:b:\g\personal\fwatson_itcr_ac_cr\EdH2JTNxxI5EotSd-AI8JrQBDJeuwThvdp0QBlWajzH5OA%3fe=XtH8VJ" TargetMode="External"/><Relationship Id="rId38" Type="http://schemas.openxmlformats.org/officeDocument/2006/relationships/hyperlink" Target="file:///C:\:b:\g\personal\fwatson_itcr_ac_cr\EdH2JTNxxI5EotSd-AI8JrQBDJeuwThvdp0QBlWajzH5OA%3fe=XtH8VJ"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3" Type="http://schemas.openxmlformats.org/officeDocument/2006/relationships/ctrlProp" Target="../ctrlProps/ctrlProp3.xml"/><Relationship Id="rId2" Type="http://schemas.openxmlformats.org/officeDocument/2006/relationships/vmlDrawing" Target="../drawings/vmlDrawing2.vml"/><Relationship Id="rId1" Type="http://schemas.openxmlformats.org/officeDocument/2006/relationships/drawing" Target="../drawings/drawing4.xml"/><Relationship Id="rId4" Type="http://schemas.openxmlformats.org/officeDocument/2006/relationships/ctrlProp" Target="../ctrlProps/ctrlProp4.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5.xml"/><Relationship Id="rId2" Type="http://schemas.openxmlformats.org/officeDocument/2006/relationships/vmlDrawing" Target="../drawings/vmlDrawing3.vml"/><Relationship Id="rId1" Type="http://schemas.openxmlformats.org/officeDocument/2006/relationships/drawing" Target="../drawings/drawing5.xml"/><Relationship Id="rId5" Type="http://schemas.openxmlformats.org/officeDocument/2006/relationships/comments" Target="../comments1.xml"/><Relationship Id="rId4" Type="http://schemas.openxmlformats.org/officeDocument/2006/relationships/ctrlProp" Target="../ctrlProps/ctrlProp6.xml"/></Relationships>
</file>

<file path=xl/worksheets/_rels/sheet7.xml.rels><?xml version="1.0" encoding="UTF-8" standalone="yes"?>
<Relationships xmlns="http://schemas.openxmlformats.org/package/2006/relationships"><Relationship Id="rId3" Type="http://schemas.openxmlformats.org/officeDocument/2006/relationships/ctrlProp" Target="../ctrlProps/ctrlProp7.xml"/><Relationship Id="rId2" Type="http://schemas.openxmlformats.org/officeDocument/2006/relationships/vmlDrawing" Target="../drawings/vmlDrawing4.vml"/><Relationship Id="rId1" Type="http://schemas.openxmlformats.org/officeDocument/2006/relationships/drawing" Target="../drawings/drawing6.xml"/><Relationship Id="rId5" Type="http://schemas.openxmlformats.org/officeDocument/2006/relationships/comments" Target="../comments2.xml"/><Relationship Id="rId4" Type="http://schemas.openxmlformats.org/officeDocument/2006/relationships/ctrlProp" Target="../ctrlProps/ctrlProp8.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99280E-579A-4D96-AF91-3A7BC32AA921}">
  <sheetPr codeName="Hoja8"/>
  <dimension ref="A1:W48"/>
  <sheetViews>
    <sheetView tabSelected="1" zoomScaleNormal="100" workbookViewId="0">
      <selection activeCell="N13" sqref="N13"/>
    </sheetView>
  </sheetViews>
  <sheetFormatPr baseColWidth="10" defaultColWidth="11.42578125" defaultRowHeight="15" x14ac:dyDescent="0.25"/>
  <cols>
    <col min="1" max="16384" width="11.42578125" style="108"/>
  </cols>
  <sheetData>
    <row r="1" spans="1:23" ht="13.5" customHeight="1" x14ac:dyDescent="0.5">
      <c r="A1" s="109"/>
      <c r="B1" s="109"/>
      <c r="C1" s="109"/>
      <c r="D1" s="109"/>
      <c r="E1" s="109"/>
      <c r="F1" s="109"/>
      <c r="G1" s="109"/>
      <c r="H1" s="109"/>
      <c r="I1" s="109"/>
      <c r="J1" s="109"/>
      <c r="K1" s="109"/>
    </row>
    <row r="2" spans="1:23" ht="33.75" customHeight="1" x14ac:dyDescent="0.5">
      <c r="A2" s="119" t="s">
        <v>0</v>
      </c>
      <c r="B2" s="119"/>
      <c r="C2" s="119"/>
      <c r="D2" s="119"/>
      <c r="E2" s="119"/>
      <c r="F2" s="119"/>
      <c r="G2" s="119"/>
      <c r="H2" s="119"/>
      <c r="I2" s="119"/>
      <c r="J2" s="119"/>
      <c r="K2" s="109"/>
    </row>
    <row r="3" spans="1:23" ht="15.75" thickBot="1" x14ac:dyDescent="0.3">
      <c r="A3" s="111" t="s">
        <v>1</v>
      </c>
      <c r="B3" s="110"/>
      <c r="C3" s="110"/>
      <c r="D3" s="110"/>
      <c r="E3" s="110"/>
      <c r="F3" s="110"/>
      <c r="G3" s="110"/>
      <c r="H3" s="110"/>
      <c r="I3" s="110"/>
      <c r="J3" s="110"/>
      <c r="K3" s="110"/>
      <c r="L3" s="110"/>
      <c r="M3" s="110"/>
      <c r="N3" s="110"/>
      <c r="O3" s="110"/>
      <c r="P3" s="110"/>
      <c r="Q3" s="110"/>
      <c r="R3" s="110"/>
      <c r="S3" s="110"/>
      <c r="T3" s="110"/>
      <c r="U3" s="110"/>
      <c r="V3" s="110"/>
      <c r="W3" s="110"/>
    </row>
    <row r="5" spans="1:23" ht="22.5" customHeight="1" x14ac:dyDescent="0.3">
      <c r="J5" s="116" t="s">
        <v>2</v>
      </c>
      <c r="K5" s="101"/>
      <c r="L5" s="101"/>
      <c r="M5" s="101"/>
      <c r="N5" s="101"/>
      <c r="O5" s="101"/>
    </row>
    <row r="6" spans="1:23" ht="15.75" x14ac:dyDescent="0.25">
      <c r="J6" s="117" t="s">
        <v>3</v>
      </c>
      <c r="K6" s="117"/>
      <c r="L6" s="117"/>
      <c r="M6" s="117"/>
      <c r="N6" s="117"/>
      <c r="O6" s="117"/>
      <c r="P6" s="118"/>
      <c r="Q6" s="118"/>
      <c r="R6" s="118"/>
      <c r="S6" s="118"/>
    </row>
    <row r="7" spans="1:23" ht="15.75" x14ac:dyDescent="0.25">
      <c r="J7" s="120" t="s">
        <v>4</v>
      </c>
      <c r="K7" s="120"/>
      <c r="L7" s="120"/>
      <c r="M7" s="120"/>
      <c r="N7" s="120"/>
      <c r="O7" s="120"/>
      <c r="P7" s="120"/>
      <c r="Q7" s="120"/>
    </row>
    <row r="8" spans="1:23" ht="15.75" x14ac:dyDescent="0.25">
      <c r="J8" s="117" t="s">
        <v>5</v>
      </c>
      <c r="K8" s="101"/>
      <c r="L8" s="101"/>
      <c r="M8" s="101"/>
      <c r="N8" s="101"/>
      <c r="O8" s="101"/>
    </row>
    <row r="9" spans="1:23" ht="15.75" x14ac:dyDescent="0.25">
      <c r="J9" s="120" t="s">
        <v>6</v>
      </c>
      <c r="K9" s="120"/>
      <c r="L9" s="120"/>
      <c r="M9" s="120"/>
      <c r="N9" s="120"/>
      <c r="O9" s="120"/>
    </row>
    <row r="34" spans="1:10" x14ac:dyDescent="0.25">
      <c r="B34" s="122" t="s">
        <v>7</v>
      </c>
      <c r="C34" s="122"/>
      <c r="D34" s="122"/>
      <c r="E34" s="122"/>
      <c r="F34" s="122"/>
      <c r="G34" s="122"/>
      <c r="H34" s="122"/>
    </row>
    <row r="36" spans="1:10" x14ac:dyDescent="0.25">
      <c r="A36" s="112" t="s">
        <v>8</v>
      </c>
      <c r="B36" s="101"/>
      <c r="C36" s="101"/>
      <c r="D36" s="101"/>
      <c r="E36" s="101"/>
      <c r="F36" s="101"/>
      <c r="G36" s="101"/>
      <c r="H36" s="101"/>
      <c r="I36" s="101"/>
    </row>
    <row r="37" spans="1:10" x14ac:dyDescent="0.25">
      <c r="A37" s="101"/>
      <c r="B37" s="101"/>
      <c r="C37" s="101"/>
      <c r="D37" s="101"/>
      <c r="E37" s="101"/>
      <c r="F37" s="101"/>
      <c r="G37" s="101"/>
      <c r="H37" s="101"/>
      <c r="I37" s="101"/>
    </row>
    <row r="38" spans="1:10" x14ac:dyDescent="0.25">
      <c r="A38" s="101" t="s">
        <v>9</v>
      </c>
      <c r="B38" s="101"/>
      <c r="C38" s="101"/>
      <c r="D38" s="101"/>
      <c r="E38" s="101"/>
      <c r="F38" s="101"/>
      <c r="G38" s="101"/>
      <c r="H38" s="101"/>
      <c r="I38" s="101"/>
    </row>
    <row r="39" spans="1:10" x14ac:dyDescent="0.25">
      <c r="A39" s="123" t="s">
        <v>10</v>
      </c>
      <c r="B39" s="123"/>
      <c r="C39" s="123"/>
      <c r="D39" s="123"/>
      <c r="E39" s="123"/>
      <c r="F39" s="123"/>
      <c r="G39" s="123"/>
      <c r="H39" s="123"/>
      <c r="I39" s="123"/>
    </row>
    <row r="40" spans="1:10" ht="27" customHeight="1" x14ac:dyDescent="0.25">
      <c r="A40" s="123"/>
      <c r="B40" s="123"/>
      <c r="C40" s="123"/>
      <c r="D40" s="123"/>
      <c r="E40" s="123"/>
      <c r="F40" s="123"/>
      <c r="G40" s="123"/>
      <c r="H40" s="123"/>
      <c r="I40" s="123"/>
    </row>
    <row r="41" spans="1:10" x14ac:dyDescent="0.25">
      <c r="A41" s="123" t="s">
        <v>11</v>
      </c>
      <c r="B41" s="123"/>
      <c r="C41" s="123"/>
      <c r="D41" s="123"/>
      <c r="E41" s="123"/>
      <c r="F41" s="123"/>
      <c r="G41" s="123"/>
      <c r="H41" s="123"/>
      <c r="I41" s="123"/>
    </row>
    <row r="42" spans="1:10" x14ac:dyDescent="0.25">
      <c r="A42" s="123"/>
      <c r="B42" s="123"/>
      <c r="C42" s="123"/>
      <c r="D42" s="123"/>
      <c r="E42" s="123"/>
      <c r="F42" s="123"/>
      <c r="G42" s="123"/>
      <c r="H42" s="123"/>
      <c r="I42" s="123"/>
    </row>
    <row r="43" spans="1:10" x14ac:dyDescent="0.25">
      <c r="A43" s="101" t="s">
        <v>12</v>
      </c>
      <c r="B43" s="113"/>
      <c r="C43" s="113"/>
      <c r="D43" s="113"/>
      <c r="E43" s="113"/>
      <c r="F43" s="113"/>
      <c r="G43" s="113"/>
      <c r="H43" s="113"/>
      <c r="I43" s="113"/>
    </row>
    <row r="44" spans="1:10" x14ac:dyDescent="0.25">
      <c r="A44" s="123"/>
      <c r="B44" s="123"/>
      <c r="C44" s="123"/>
      <c r="D44" s="123"/>
      <c r="E44" s="123"/>
      <c r="F44" s="123"/>
      <c r="G44" s="123"/>
      <c r="H44" s="123"/>
      <c r="I44" s="123"/>
    </row>
    <row r="45" spans="1:10" x14ac:dyDescent="0.25">
      <c r="A45" s="101"/>
      <c r="B45" s="113"/>
      <c r="C45" s="113"/>
      <c r="D45" s="113"/>
      <c r="E45" s="113"/>
      <c r="F45" s="113"/>
      <c r="G45" s="113"/>
      <c r="H45" s="101"/>
      <c r="I45" s="101"/>
    </row>
    <row r="46" spans="1:10" x14ac:dyDescent="0.25">
      <c r="A46" s="101"/>
      <c r="B46" s="101"/>
      <c r="C46" s="101"/>
      <c r="D46" s="101"/>
      <c r="E46" s="101"/>
      <c r="F46" s="101"/>
      <c r="G46" s="101"/>
      <c r="H46" s="101"/>
      <c r="I46" s="101"/>
    </row>
    <row r="47" spans="1:10" ht="15.75" customHeight="1" x14ac:dyDescent="0.25">
      <c r="A47" s="121" t="s">
        <v>13</v>
      </c>
      <c r="B47" s="121"/>
      <c r="C47" s="121"/>
      <c r="D47" s="121"/>
      <c r="E47" s="121"/>
      <c r="F47" s="121"/>
      <c r="G47" s="121"/>
      <c r="H47" s="121"/>
      <c r="I47" s="121"/>
      <c r="J47" s="121"/>
    </row>
    <row r="48" spans="1:10" x14ac:dyDescent="0.25">
      <c r="A48" s="121"/>
      <c r="B48" s="121"/>
      <c r="C48" s="121"/>
      <c r="D48" s="121"/>
      <c r="E48" s="121"/>
      <c r="F48" s="121"/>
      <c r="G48" s="121"/>
      <c r="H48" s="121"/>
      <c r="I48" s="121"/>
      <c r="J48" s="121"/>
    </row>
  </sheetData>
  <sheetProtection algorithmName="SHA-512" hashValue="E0vlbg6sESLxt+dTkYwxlwAFvLsh9TMtluTpOqTuTOlk+by+89OS4aQbYVFK84A263MItQ9VRB7bHWL7bvXLwg==" saltValue="Rf3GzDkHwbH80oRBKGohPg==" spinCount="100000" sheet="1" objects="1" scenarios="1"/>
  <mergeCells count="8">
    <mergeCell ref="A2:J2"/>
    <mergeCell ref="J9:O9"/>
    <mergeCell ref="A47:J48"/>
    <mergeCell ref="B34:H34"/>
    <mergeCell ref="A39:I40"/>
    <mergeCell ref="A41:I42"/>
    <mergeCell ref="A44:I44"/>
    <mergeCell ref="J7:Q7"/>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33225C-71F3-4179-97EA-E5D40F69873F}">
  <sheetPr codeName="Hoja4"/>
  <dimension ref="A1:R97"/>
  <sheetViews>
    <sheetView showGridLines="0" zoomScale="80" zoomScaleNormal="80" workbookViewId="0">
      <selection activeCell="M94" sqref="M94"/>
    </sheetView>
  </sheetViews>
  <sheetFormatPr baseColWidth="10" defaultColWidth="10.85546875" defaultRowHeight="14.25" x14ac:dyDescent="0.2"/>
  <cols>
    <col min="1" max="16384" width="10.85546875" style="101"/>
  </cols>
  <sheetData>
    <row r="1" spans="1:18" x14ac:dyDescent="0.2">
      <c r="A1" s="124" t="s">
        <v>14</v>
      </c>
      <c r="B1" s="124"/>
      <c r="C1" s="124"/>
      <c r="D1" s="124"/>
      <c r="E1" s="124"/>
      <c r="F1" s="124"/>
      <c r="G1" s="124"/>
      <c r="H1" s="124"/>
      <c r="I1" s="124"/>
      <c r="J1" s="124"/>
      <c r="K1" s="124"/>
    </row>
    <row r="2" spans="1:18" ht="15" thickBot="1" x14ac:dyDescent="0.25">
      <c r="A2" s="125"/>
      <c r="B2" s="125"/>
      <c r="C2" s="125"/>
      <c r="D2" s="125"/>
      <c r="E2" s="125"/>
      <c r="F2" s="125"/>
      <c r="G2" s="125"/>
      <c r="H2" s="125"/>
      <c r="I2" s="125"/>
      <c r="J2" s="125"/>
      <c r="K2" s="125"/>
      <c r="L2" s="103"/>
      <c r="M2" s="103"/>
      <c r="N2" s="103"/>
      <c r="O2" s="103"/>
      <c r="P2" s="103"/>
      <c r="Q2" s="103"/>
      <c r="R2" s="103"/>
    </row>
    <row r="4" spans="1:18" ht="14.25" customHeight="1" x14ac:dyDescent="0.2">
      <c r="A4" s="127" t="s">
        <v>15</v>
      </c>
      <c r="B4" s="127"/>
      <c r="C4" s="127"/>
      <c r="D4" s="127"/>
      <c r="E4" s="127"/>
      <c r="F4" s="127"/>
      <c r="G4" s="127"/>
      <c r="H4" s="127"/>
      <c r="I4" s="127"/>
      <c r="J4" s="127"/>
      <c r="K4" s="127"/>
      <c r="L4" s="127"/>
      <c r="M4" s="127"/>
      <c r="N4" s="127"/>
      <c r="O4" s="127"/>
      <c r="P4" s="127"/>
      <c r="Q4" s="127"/>
      <c r="R4" s="127"/>
    </row>
    <row r="5" spans="1:18" ht="14.25" customHeight="1" x14ac:dyDescent="0.2">
      <c r="A5" s="127"/>
      <c r="B5" s="127"/>
      <c r="C5" s="127"/>
      <c r="D5" s="127"/>
      <c r="E5" s="127"/>
      <c r="F5" s="127"/>
      <c r="G5" s="127"/>
      <c r="H5" s="127"/>
      <c r="I5" s="127"/>
      <c r="J5" s="127"/>
      <c r="K5" s="127"/>
      <c r="L5" s="127"/>
      <c r="M5" s="127"/>
      <c r="N5" s="127"/>
      <c r="O5" s="127"/>
      <c r="P5" s="127"/>
      <c r="Q5" s="127"/>
      <c r="R5" s="127"/>
    </row>
    <row r="6" spans="1:18" ht="14.25" customHeight="1" x14ac:dyDescent="0.2">
      <c r="A6" s="127"/>
      <c r="B6" s="127"/>
      <c r="C6" s="127"/>
      <c r="D6" s="127"/>
      <c r="E6" s="127"/>
      <c r="F6" s="127"/>
      <c r="G6" s="127"/>
      <c r="H6" s="127"/>
      <c r="I6" s="127"/>
      <c r="J6" s="127"/>
      <c r="K6" s="127"/>
      <c r="L6" s="127"/>
      <c r="M6" s="127"/>
      <c r="N6" s="127"/>
      <c r="O6" s="127"/>
      <c r="P6" s="127"/>
      <c r="Q6" s="127"/>
      <c r="R6" s="127"/>
    </row>
    <row r="7" spans="1:18" ht="14.25" customHeight="1" x14ac:dyDescent="0.2">
      <c r="A7" s="127"/>
      <c r="B7" s="127"/>
      <c r="C7" s="127"/>
      <c r="D7" s="127"/>
      <c r="E7" s="127"/>
      <c r="F7" s="127"/>
      <c r="G7" s="127"/>
      <c r="H7" s="127"/>
      <c r="I7" s="127"/>
      <c r="J7" s="127"/>
      <c r="K7" s="127"/>
      <c r="L7" s="127"/>
      <c r="M7" s="127"/>
      <c r="N7" s="127"/>
      <c r="O7" s="127"/>
      <c r="P7" s="127"/>
      <c r="Q7" s="127"/>
      <c r="R7" s="127"/>
    </row>
    <row r="8" spans="1:18" ht="14.25" customHeight="1" x14ac:dyDescent="0.2">
      <c r="A8" s="127"/>
      <c r="B8" s="127"/>
      <c r="C8" s="127"/>
      <c r="D8" s="127"/>
      <c r="E8" s="127"/>
      <c r="F8" s="127"/>
      <c r="G8" s="127"/>
      <c r="H8" s="127"/>
      <c r="I8" s="127"/>
      <c r="J8" s="127"/>
      <c r="K8" s="127"/>
      <c r="L8" s="127"/>
      <c r="M8" s="127"/>
      <c r="N8" s="127"/>
      <c r="O8" s="127"/>
      <c r="P8" s="127"/>
      <c r="Q8" s="127"/>
      <c r="R8" s="127"/>
    </row>
    <row r="9" spans="1:18" ht="14.25" customHeight="1" x14ac:dyDescent="0.2">
      <c r="A9" s="127"/>
      <c r="B9" s="127"/>
      <c r="C9" s="127"/>
      <c r="D9" s="127"/>
      <c r="E9" s="127"/>
      <c r="F9" s="127"/>
      <c r="G9" s="127"/>
      <c r="H9" s="127"/>
      <c r="I9" s="127"/>
      <c r="J9" s="127"/>
      <c r="K9" s="127"/>
      <c r="L9" s="127"/>
      <c r="M9" s="127"/>
      <c r="N9" s="127"/>
      <c r="O9" s="127"/>
      <c r="P9" s="127"/>
      <c r="Q9" s="127"/>
      <c r="R9" s="127"/>
    </row>
    <row r="10" spans="1:18" ht="14.25" customHeight="1" x14ac:dyDescent="0.2">
      <c r="A10" s="127"/>
      <c r="B10" s="127"/>
      <c r="C10" s="127"/>
      <c r="D10" s="127"/>
      <c r="E10" s="127"/>
      <c r="F10" s="127"/>
      <c r="G10" s="127"/>
      <c r="H10" s="127"/>
      <c r="I10" s="127"/>
      <c r="J10" s="127"/>
      <c r="K10" s="127"/>
      <c r="L10" s="127"/>
      <c r="M10" s="127"/>
      <c r="N10" s="127"/>
      <c r="O10" s="127"/>
      <c r="P10" s="127"/>
      <c r="Q10" s="127"/>
      <c r="R10" s="127"/>
    </row>
    <row r="11" spans="1:18" ht="14.25" customHeight="1" x14ac:dyDescent="0.2">
      <c r="A11" s="127"/>
      <c r="B11" s="127"/>
      <c r="C11" s="127"/>
      <c r="D11" s="127"/>
      <c r="E11" s="127"/>
      <c r="F11" s="127"/>
      <c r="G11" s="127"/>
      <c r="H11" s="127"/>
      <c r="I11" s="127"/>
      <c r="J11" s="127"/>
      <c r="K11" s="127"/>
      <c r="L11" s="127"/>
      <c r="M11" s="127"/>
      <c r="N11" s="127"/>
      <c r="O11" s="127"/>
      <c r="P11" s="127"/>
      <c r="Q11" s="127"/>
      <c r="R11" s="127"/>
    </row>
    <row r="12" spans="1:18" ht="14.25" customHeight="1" x14ac:dyDescent="0.2">
      <c r="A12" s="127"/>
      <c r="B12" s="127"/>
      <c r="C12" s="127"/>
      <c r="D12" s="127"/>
      <c r="E12" s="127"/>
      <c r="F12" s="127"/>
      <c r="G12" s="127"/>
      <c r="H12" s="127"/>
      <c r="I12" s="127"/>
      <c r="J12" s="127"/>
      <c r="K12" s="127"/>
      <c r="L12" s="127"/>
      <c r="M12" s="127"/>
      <c r="N12" s="127"/>
      <c r="O12" s="127"/>
      <c r="P12" s="127"/>
      <c r="Q12" s="127"/>
      <c r="R12" s="127"/>
    </row>
    <row r="13" spans="1:18" ht="14.25" customHeight="1" x14ac:dyDescent="0.2">
      <c r="A13" s="127"/>
      <c r="B13" s="127"/>
      <c r="C13" s="127"/>
      <c r="D13" s="127"/>
      <c r="E13" s="127"/>
      <c r="F13" s="127"/>
      <c r="G13" s="127"/>
      <c r="H13" s="127"/>
      <c r="I13" s="127"/>
      <c r="J13" s="127"/>
      <c r="K13" s="127"/>
      <c r="L13" s="127"/>
      <c r="M13" s="127"/>
      <c r="N13" s="127"/>
      <c r="O13" s="127"/>
      <c r="P13" s="127"/>
      <c r="Q13" s="127"/>
      <c r="R13" s="127"/>
    </row>
    <row r="14" spans="1:18" ht="14.25" customHeight="1" x14ac:dyDescent="0.2">
      <c r="A14" s="127"/>
      <c r="B14" s="127"/>
      <c r="C14" s="127"/>
      <c r="D14" s="127"/>
      <c r="E14" s="127"/>
      <c r="F14" s="127"/>
      <c r="G14" s="127"/>
      <c r="H14" s="127"/>
      <c r="I14" s="127"/>
      <c r="J14" s="127"/>
      <c r="K14" s="127"/>
      <c r="L14" s="127"/>
      <c r="M14" s="127"/>
      <c r="N14" s="127"/>
      <c r="O14" s="127"/>
      <c r="P14" s="127"/>
      <c r="Q14" s="127"/>
      <c r="R14" s="127"/>
    </row>
    <row r="15" spans="1:18" ht="14.25" customHeight="1" x14ac:dyDescent="0.2">
      <c r="A15" s="127"/>
      <c r="B15" s="127"/>
      <c r="C15" s="127"/>
      <c r="D15" s="127"/>
      <c r="E15" s="127"/>
      <c r="F15" s="127"/>
      <c r="G15" s="127"/>
      <c r="H15" s="127"/>
      <c r="I15" s="127"/>
      <c r="J15" s="127"/>
      <c r="K15" s="127"/>
      <c r="L15" s="127"/>
      <c r="M15" s="127"/>
      <c r="N15" s="127"/>
      <c r="O15" s="127"/>
      <c r="P15" s="127"/>
      <c r="Q15" s="127"/>
      <c r="R15" s="127"/>
    </row>
    <row r="16" spans="1:18" ht="14.25" customHeight="1" x14ac:dyDescent="0.2">
      <c r="A16" s="127"/>
      <c r="B16" s="127"/>
      <c r="C16" s="127"/>
      <c r="D16" s="127"/>
      <c r="E16" s="127"/>
      <c r="F16" s="127"/>
      <c r="G16" s="127"/>
      <c r="H16" s="127"/>
      <c r="I16" s="127"/>
      <c r="J16" s="127"/>
      <c r="K16" s="127"/>
      <c r="L16" s="127"/>
      <c r="M16" s="127"/>
      <c r="N16" s="127"/>
      <c r="O16" s="127"/>
      <c r="P16" s="127"/>
      <c r="Q16" s="127"/>
      <c r="R16" s="127"/>
    </row>
    <row r="17" spans="1:18" ht="14.25" customHeight="1" x14ac:dyDescent="0.2">
      <c r="A17" s="127"/>
      <c r="B17" s="127"/>
      <c r="C17" s="127"/>
      <c r="D17" s="127"/>
      <c r="E17" s="127"/>
      <c r="F17" s="127"/>
      <c r="G17" s="127"/>
      <c r="H17" s="127"/>
      <c r="I17" s="127"/>
      <c r="J17" s="127"/>
      <c r="K17" s="127"/>
      <c r="L17" s="127"/>
      <c r="M17" s="127"/>
      <c r="N17" s="127"/>
      <c r="O17" s="127"/>
      <c r="P17" s="127"/>
      <c r="Q17" s="127"/>
      <c r="R17" s="127"/>
    </row>
    <row r="18" spans="1:18" ht="14.25" customHeight="1" x14ac:dyDescent="0.2">
      <c r="A18" s="127"/>
      <c r="B18" s="127"/>
      <c r="C18" s="127"/>
      <c r="D18" s="127"/>
      <c r="E18" s="127"/>
      <c r="F18" s="127"/>
      <c r="G18" s="127"/>
      <c r="H18" s="127"/>
      <c r="I18" s="127"/>
      <c r="J18" s="127"/>
      <c r="K18" s="127"/>
      <c r="L18" s="127"/>
      <c r="M18" s="127"/>
      <c r="N18" s="127"/>
      <c r="O18" s="127"/>
      <c r="P18" s="127"/>
      <c r="Q18" s="127"/>
      <c r="R18" s="127"/>
    </row>
    <row r="19" spans="1:18" ht="14.25" customHeight="1" x14ac:dyDescent="0.2">
      <c r="A19" s="127"/>
      <c r="B19" s="127"/>
      <c r="C19" s="127"/>
      <c r="D19" s="127"/>
      <c r="E19" s="127"/>
      <c r="F19" s="127"/>
      <c r="G19" s="127"/>
      <c r="H19" s="127"/>
      <c r="I19" s="127"/>
      <c r="J19" s="127"/>
      <c r="K19" s="127"/>
      <c r="L19" s="127"/>
      <c r="M19" s="127"/>
      <c r="N19" s="127"/>
      <c r="O19" s="127"/>
      <c r="P19" s="127"/>
      <c r="Q19" s="127"/>
      <c r="R19" s="127"/>
    </row>
    <row r="20" spans="1:18" ht="14.25" customHeight="1" x14ac:dyDescent="0.2">
      <c r="A20" s="127"/>
      <c r="B20" s="127"/>
      <c r="C20" s="127"/>
      <c r="D20" s="127"/>
      <c r="E20" s="127"/>
      <c r="F20" s="127"/>
      <c r="G20" s="127"/>
      <c r="H20" s="127"/>
      <c r="I20" s="127"/>
      <c r="J20" s="127"/>
      <c r="K20" s="127"/>
      <c r="L20" s="127"/>
      <c r="M20" s="127"/>
      <c r="N20" s="127"/>
      <c r="O20" s="127"/>
      <c r="P20" s="127"/>
      <c r="Q20" s="127"/>
      <c r="R20" s="127"/>
    </row>
    <row r="21" spans="1:18" ht="14.25" customHeight="1" x14ac:dyDescent="0.2">
      <c r="A21" s="127"/>
      <c r="B21" s="127"/>
      <c r="C21" s="127"/>
      <c r="D21" s="127"/>
      <c r="E21" s="127"/>
      <c r="F21" s="127"/>
      <c r="G21" s="127"/>
      <c r="H21" s="127"/>
      <c r="I21" s="127"/>
      <c r="J21" s="127"/>
      <c r="K21" s="127"/>
      <c r="L21" s="127"/>
      <c r="M21" s="127"/>
      <c r="N21" s="127"/>
      <c r="O21" s="127"/>
      <c r="P21" s="127"/>
      <c r="Q21" s="127"/>
      <c r="R21" s="127"/>
    </row>
    <row r="22" spans="1:18" ht="14.25" customHeight="1" x14ac:dyDescent="0.2">
      <c r="A22" s="127"/>
      <c r="B22" s="127"/>
      <c r="C22" s="127"/>
      <c r="D22" s="127"/>
      <c r="E22" s="127"/>
      <c r="F22" s="127"/>
      <c r="G22" s="127"/>
      <c r="H22" s="127"/>
      <c r="I22" s="127"/>
      <c r="J22" s="127"/>
      <c r="K22" s="127"/>
      <c r="L22" s="127"/>
      <c r="M22" s="127"/>
      <c r="N22" s="127"/>
      <c r="O22" s="127"/>
      <c r="P22" s="127"/>
      <c r="Q22" s="127"/>
      <c r="R22" s="127"/>
    </row>
    <row r="23" spans="1:18" ht="14.25" customHeight="1" x14ac:dyDescent="0.2">
      <c r="A23" s="127"/>
      <c r="B23" s="127"/>
      <c r="C23" s="127"/>
      <c r="D23" s="127"/>
      <c r="E23" s="127"/>
      <c r="F23" s="127"/>
      <c r="G23" s="127"/>
      <c r="H23" s="127"/>
      <c r="I23" s="127"/>
      <c r="J23" s="127"/>
      <c r="K23" s="127"/>
      <c r="L23" s="127"/>
      <c r="M23" s="127"/>
      <c r="N23" s="127"/>
      <c r="O23" s="127"/>
      <c r="P23" s="127"/>
      <c r="Q23" s="127"/>
      <c r="R23" s="127"/>
    </row>
    <row r="24" spans="1:18" ht="14.25" customHeight="1" x14ac:dyDescent="0.2">
      <c r="A24" s="127"/>
      <c r="B24" s="127"/>
      <c r="C24" s="127"/>
      <c r="D24" s="127"/>
      <c r="E24" s="127"/>
      <c r="F24" s="127"/>
      <c r="G24" s="127"/>
      <c r="H24" s="127"/>
      <c r="I24" s="127"/>
      <c r="J24" s="127"/>
      <c r="K24" s="127"/>
      <c r="L24" s="127"/>
      <c r="M24" s="127"/>
      <c r="N24" s="127"/>
      <c r="O24" s="127"/>
      <c r="P24" s="127"/>
      <c r="Q24" s="127"/>
      <c r="R24" s="127"/>
    </row>
    <row r="25" spans="1:18" ht="14.25" customHeight="1" x14ac:dyDescent="0.2">
      <c r="A25" s="127"/>
      <c r="B25" s="127"/>
      <c r="C25" s="127"/>
      <c r="D25" s="127"/>
      <c r="E25" s="127"/>
      <c r="F25" s="127"/>
      <c r="G25" s="127"/>
      <c r="H25" s="127"/>
      <c r="I25" s="127"/>
      <c r="J25" s="127"/>
      <c r="K25" s="127"/>
      <c r="L25" s="127"/>
      <c r="M25" s="127"/>
      <c r="N25" s="127"/>
      <c r="O25" s="127"/>
      <c r="P25" s="127"/>
      <c r="Q25" s="127"/>
      <c r="R25" s="127"/>
    </row>
    <row r="26" spans="1:18" ht="14.25" customHeight="1" x14ac:dyDescent="0.2">
      <c r="A26" s="127"/>
      <c r="B26" s="127"/>
      <c r="C26" s="127"/>
      <c r="D26" s="127"/>
      <c r="E26" s="127"/>
      <c r="F26" s="127"/>
      <c r="G26" s="127"/>
      <c r="H26" s="127"/>
      <c r="I26" s="127"/>
      <c r="J26" s="127"/>
      <c r="K26" s="127"/>
      <c r="L26" s="127"/>
      <c r="M26" s="127"/>
      <c r="N26" s="127"/>
      <c r="O26" s="127"/>
      <c r="P26" s="127"/>
      <c r="Q26" s="127"/>
      <c r="R26" s="127"/>
    </row>
    <row r="27" spans="1:18" ht="14.25" customHeight="1" x14ac:dyDescent="0.2">
      <c r="A27" s="127"/>
      <c r="B27" s="127"/>
      <c r="C27" s="127"/>
      <c r="D27" s="127"/>
      <c r="E27" s="127"/>
      <c r="F27" s="127"/>
      <c r="G27" s="127"/>
      <c r="H27" s="127"/>
      <c r="I27" s="127"/>
      <c r="J27" s="127"/>
      <c r="K27" s="127"/>
      <c r="L27" s="127"/>
      <c r="M27" s="127"/>
      <c r="N27" s="127"/>
      <c r="O27" s="127"/>
      <c r="P27" s="127"/>
      <c r="Q27" s="127"/>
      <c r="R27" s="127"/>
    </row>
    <row r="29" spans="1:18" x14ac:dyDescent="0.2">
      <c r="A29" s="124" t="s">
        <v>16</v>
      </c>
      <c r="B29" s="124"/>
      <c r="C29" s="124"/>
      <c r="D29" s="124"/>
      <c r="E29" s="124"/>
      <c r="F29" s="124"/>
      <c r="G29" s="124"/>
      <c r="H29" s="124"/>
      <c r="I29" s="124"/>
      <c r="J29" s="124"/>
      <c r="K29" s="124"/>
    </row>
    <row r="30" spans="1:18" ht="15" thickBot="1" x14ac:dyDescent="0.25">
      <c r="A30" s="125"/>
      <c r="B30" s="125"/>
      <c r="C30" s="125"/>
      <c r="D30" s="125"/>
      <c r="E30" s="125"/>
      <c r="F30" s="125"/>
      <c r="G30" s="125"/>
      <c r="H30" s="125"/>
      <c r="I30" s="125"/>
      <c r="J30" s="125"/>
      <c r="K30" s="125"/>
      <c r="L30" s="103"/>
      <c r="M30" s="103"/>
      <c r="N30" s="103"/>
      <c r="O30" s="103"/>
      <c r="P30" s="103"/>
      <c r="Q30" s="103"/>
      <c r="R30" s="103"/>
    </row>
    <row r="32" spans="1:18" ht="21" x14ac:dyDescent="0.35">
      <c r="A32" s="126" t="s">
        <v>17</v>
      </c>
      <c r="B32" s="126"/>
      <c r="C32" s="126"/>
      <c r="D32" s="126"/>
      <c r="E32" s="126"/>
      <c r="F32" s="126"/>
      <c r="G32" s="126"/>
      <c r="H32" s="126"/>
      <c r="I32" s="126"/>
      <c r="J32" s="126"/>
      <c r="K32" s="126"/>
    </row>
    <row r="85" spans="1:18" ht="30.75" thickBot="1" x14ac:dyDescent="0.45">
      <c r="A85" s="125" t="s">
        <v>18</v>
      </c>
      <c r="B85" s="125"/>
      <c r="C85" s="125"/>
      <c r="D85" s="102"/>
      <c r="E85" s="102"/>
      <c r="F85" s="102"/>
      <c r="G85" s="102"/>
      <c r="H85" s="102"/>
      <c r="I85" s="102"/>
      <c r="J85" s="103"/>
      <c r="K85" s="103"/>
      <c r="L85" s="103"/>
      <c r="M85" s="103"/>
      <c r="N85" s="103"/>
      <c r="O85" s="103"/>
      <c r="P85" s="103"/>
      <c r="Q85" s="103"/>
      <c r="R85" s="103"/>
    </row>
    <row r="86" spans="1:18" ht="15.75" x14ac:dyDescent="0.25">
      <c r="A86" s="104"/>
      <c r="B86" s="104"/>
      <c r="C86" s="104"/>
      <c r="D86" s="104"/>
      <c r="E86" s="104"/>
      <c r="F86" s="104"/>
      <c r="G86" s="104"/>
      <c r="H86" s="104"/>
      <c r="I86" s="104"/>
    </row>
    <row r="87" spans="1:18" x14ac:dyDescent="0.2">
      <c r="A87" s="128" t="s">
        <v>19</v>
      </c>
      <c r="B87" s="123" t="s">
        <v>20</v>
      </c>
      <c r="C87" s="123"/>
      <c r="D87" s="123"/>
      <c r="E87" s="123"/>
      <c r="F87" s="123"/>
      <c r="G87" s="123"/>
      <c r="H87" s="123"/>
      <c r="I87" s="123"/>
    </row>
    <row r="88" spans="1:18" x14ac:dyDescent="0.2">
      <c r="A88" s="128"/>
      <c r="B88" s="123"/>
      <c r="C88" s="123"/>
      <c r="D88" s="123"/>
      <c r="E88" s="123"/>
      <c r="F88" s="123"/>
      <c r="G88" s="123"/>
      <c r="H88" s="123"/>
      <c r="I88" s="123"/>
    </row>
    <row r="89" spans="1:18" ht="15.75" x14ac:dyDescent="0.25">
      <c r="A89" s="104"/>
    </row>
    <row r="90" spans="1:18" x14ac:dyDescent="0.2">
      <c r="A90" s="128" t="s">
        <v>21</v>
      </c>
      <c r="B90" s="123" t="s">
        <v>22</v>
      </c>
      <c r="C90" s="123"/>
      <c r="D90" s="123"/>
      <c r="E90" s="123"/>
      <c r="F90" s="123"/>
      <c r="G90" s="123"/>
      <c r="H90" s="123"/>
      <c r="I90" s="123"/>
    </row>
    <row r="91" spans="1:18" x14ac:dyDescent="0.2">
      <c r="A91" s="128"/>
      <c r="B91" s="123"/>
      <c r="C91" s="123"/>
      <c r="D91" s="123"/>
      <c r="E91" s="123"/>
      <c r="F91" s="123"/>
      <c r="G91" s="123"/>
      <c r="H91" s="123"/>
      <c r="I91" s="123"/>
    </row>
    <row r="93" spans="1:18" x14ac:dyDescent="0.2">
      <c r="A93" s="128" t="s">
        <v>23</v>
      </c>
      <c r="B93" s="123" t="s">
        <v>24</v>
      </c>
      <c r="C93" s="123"/>
      <c r="D93" s="123"/>
      <c r="E93" s="123"/>
      <c r="F93" s="123"/>
      <c r="G93" s="123"/>
      <c r="H93" s="123"/>
      <c r="I93" s="123"/>
    </row>
    <row r="94" spans="1:18" x14ac:dyDescent="0.2">
      <c r="A94" s="128"/>
      <c r="B94" s="123"/>
      <c r="C94" s="123"/>
      <c r="D94" s="123"/>
      <c r="E94" s="123"/>
      <c r="F94" s="123"/>
      <c r="G94" s="123"/>
      <c r="H94" s="123"/>
      <c r="I94" s="123"/>
    </row>
    <row r="96" spans="1:18" x14ac:dyDescent="0.2">
      <c r="A96" s="128" t="s">
        <v>25</v>
      </c>
      <c r="B96" s="123" t="s">
        <v>26</v>
      </c>
      <c r="C96" s="123"/>
      <c r="D96" s="123"/>
      <c r="E96" s="123"/>
      <c r="F96" s="123"/>
      <c r="G96" s="123"/>
      <c r="H96" s="123"/>
      <c r="I96" s="123"/>
    </row>
    <row r="97" spans="1:9" x14ac:dyDescent="0.2">
      <c r="A97" s="128"/>
      <c r="B97" s="123"/>
      <c r="C97" s="123"/>
      <c r="D97" s="123"/>
      <c r="E97" s="123"/>
      <c r="F97" s="123"/>
      <c r="G97" s="123"/>
      <c r="H97" s="123"/>
      <c r="I97" s="123"/>
    </row>
  </sheetData>
  <sheetProtection sheet="1" objects="1" scenarios="1"/>
  <mergeCells count="13">
    <mergeCell ref="A96:A97"/>
    <mergeCell ref="B96:I97"/>
    <mergeCell ref="A85:C85"/>
    <mergeCell ref="A87:A88"/>
    <mergeCell ref="B87:I88"/>
    <mergeCell ref="A90:A91"/>
    <mergeCell ref="B90:I91"/>
    <mergeCell ref="A1:K2"/>
    <mergeCell ref="A29:K30"/>
    <mergeCell ref="A32:K32"/>
    <mergeCell ref="A4:R27"/>
    <mergeCell ref="A93:A94"/>
    <mergeCell ref="B93:I94"/>
  </mergeCells>
  <hyperlinks>
    <hyperlink ref="A32:K32" location="'Ecuaciones IDF'!A1" display="El listado con la información especifica lo puede encontrar aquí" xr:uid="{193918B0-9C5C-4EA2-814E-90DA699D0B83}"/>
  </hyperlink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605918-CC6A-46F1-9FA6-5481FCACB138}">
  <sheetPr codeName="Hoja3"/>
  <dimension ref="A1:L43"/>
  <sheetViews>
    <sheetView zoomScale="80" zoomScaleNormal="80" workbookViewId="0">
      <selection activeCell="D22" sqref="D22"/>
    </sheetView>
  </sheetViews>
  <sheetFormatPr baseColWidth="10" defaultColWidth="11.5703125" defaultRowHeight="14.25" x14ac:dyDescent="0.2"/>
  <cols>
    <col min="1" max="1" width="11.5703125" style="16"/>
    <col min="2" max="2" width="31.140625" style="16" customWidth="1"/>
    <col min="3" max="3" width="16.5703125" style="16" customWidth="1"/>
    <col min="4" max="4" width="32.5703125" style="16" customWidth="1"/>
    <col min="5" max="7" width="14.28515625" style="16" customWidth="1"/>
    <col min="8" max="8" width="5.28515625" style="16" customWidth="1"/>
    <col min="9" max="9" width="14.42578125" style="16" customWidth="1"/>
    <col min="10" max="10" width="11.5703125" style="16"/>
    <col min="11" max="11" width="13.140625" style="16" customWidth="1"/>
    <col min="12" max="12" width="30.140625" style="16" customWidth="1"/>
    <col min="13" max="16384" width="11.5703125" style="16"/>
  </cols>
  <sheetData>
    <row r="1" spans="1:12" ht="47.25" customHeight="1" thickBot="1" x14ac:dyDescent="0.25">
      <c r="A1" s="20" t="s">
        <v>27</v>
      </c>
      <c r="B1" s="21" t="s">
        <v>28</v>
      </c>
      <c r="C1" s="22" t="s">
        <v>29</v>
      </c>
      <c r="D1" s="21" t="s">
        <v>30</v>
      </c>
      <c r="E1" s="23" t="s">
        <v>31</v>
      </c>
      <c r="F1" s="23" t="s">
        <v>32</v>
      </c>
      <c r="G1" s="23" t="s">
        <v>33</v>
      </c>
      <c r="H1" s="21" t="s">
        <v>34</v>
      </c>
      <c r="I1" s="21" t="s">
        <v>35</v>
      </c>
      <c r="J1" s="21" t="s">
        <v>36</v>
      </c>
      <c r="K1" s="24" t="s">
        <v>37</v>
      </c>
      <c r="L1" s="15" t="s">
        <v>38</v>
      </c>
    </row>
    <row r="2" spans="1:12" ht="15" x14ac:dyDescent="0.25">
      <c r="A2" s="25">
        <v>71002</v>
      </c>
      <c r="B2" s="26" t="s">
        <v>39</v>
      </c>
      <c r="C2" s="26">
        <v>30</v>
      </c>
      <c r="D2" s="26" t="s">
        <v>40</v>
      </c>
      <c r="E2" s="27">
        <v>483.72</v>
      </c>
      <c r="F2" s="27">
        <v>0.126</v>
      </c>
      <c r="G2" s="27">
        <v>0.54200000000000004</v>
      </c>
      <c r="H2" s="27">
        <v>0.97199999999999998</v>
      </c>
      <c r="I2" s="26" t="s">
        <v>41</v>
      </c>
      <c r="J2" s="27">
        <v>525187.15</v>
      </c>
      <c r="K2" s="28">
        <v>1144462.5899999901</v>
      </c>
      <c r="L2" s="17" t="s">
        <v>42</v>
      </c>
    </row>
    <row r="3" spans="1:12" ht="15" x14ac:dyDescent="0.25">
      <c r="A3" s="29">
        <v>73091</v>
      </c>
      <c r="B3" s="30" t="s">
        <v>43</v>
      </c>
      <c r="C3" s="30">
        <v>30</v>
      </c>
      <c r="D3" s="30" t="s">
        <v>44</v>
      </c>
      <c r="E3" s="31">
        <v>372.76999999999902</v>
      </c>
      <c r="F3" s="31">
        <v>0.11600000000000001</v>
      </c>
      <c r="G3" s="31">
        <v>0.497</v>
      </c>
      <c r="H3" s="31">
        <v>0.97699999999999998</v>
      </c>
      <c r="I3" s="30" t="s">
        <v>41</v>
      </c>
      <c r="J3" s="31">
        <v>556604.71999999904</v>
      </c>
      <c r="K3" s="32">
        <v>1127900.50999999</v>
      </c>
      <c r="L3" s="18" t="s">
        <v>42</v>
      </c>
    </row>
    <row r="4" spans="1:12" ht="15" x14ac:dyDescent="0.25">
      <c r="A4" s="29">
        <v>74020</v>
      </c>
      <c r="B4" s="30" t="s">
        <v>45</v>
      </c>
      <c r="C4" s="30">
        <v>30</v>
      </c>
      <c r="D4" s="30" t="s">
        <v>46</v>
      </c>
      <c r="E4" s="31">
        <v>548</v>
      </c>
      <c r="F4" s="31">
        <v>0.153</v>
      </c>
      <c r="G4" s="31">
        <v>0.6</v>
      </c>
      <c r="H4" s="31">
        <v>0.97599999999999998</v>
      </c>
      <c r="I4" s="30" t="s">
        <v>41</v>
      </c>
      <c r="J4" s="31">
        <v>331789.62999999902</v>
      </c>
      <c r="K4" s="32">
        <v>1171740.5364999899</v>
      </c>
      <c r="L4" s="18" t="s">
        <v>42</v>
      </c>
    </row>
    <row r="5" spans="1:12" ht="15" x14ac:dyDescent="0.25">
      <c r="A5" s="29">
        <v>81003</v>
      </c>
      <c r="B5" s="30" t="s">
        <v>47</v>
      </c>
      <c r="C5" s="30">
        <v>30</v>
      </c>
      <c r="D5" s="30" t="s">
        <v>48</v>
      </c>
      <c r="E5" s="31">
        <v>318.33999999999901</v>
      </c>
      <c r="F5" s="31">
        <v>0.14000000000000001</v>
      </c>
      <c r="G5" s="31">
        <v>0.44600000000000001</v>
      </c>
      <c r="H5" s="31">
        <v>0.97499999999999998</v>
      </c>
      <c r="I5" s="30" t="s">
        <v>41</v>
      </c>
      <c r="J5" s="31">
        <v>607820.43999999994</v>
      </c>
      <c r="K5" s="32">
        <v>1100367.8599999901</v>
      </c>
      <c r="L5" s="18" t="s">
        <v>42</v>
      </c>
    </row>
    <row r="6" spans="1:12" ht="15" x14ac:dyDescent="0.25">
      <c r="A6" s="29">
        <v>90009</v>
      </c>
      <c r="B6" s="30" t="s">
        <v>49</v>
      </c>
      <c r="C6" s="30">
        <v>27</v>
      </c>
      <c r="D6" s="30" t="s">
        <v>50</v>
      </c>
      <c r="E6" s="31">
        <v>509.54</v>
      </c>
      <c r="F6" s="31">
        <v>0.13600000000000001</v>
      </c>
      <c r="G6" s="31">
        <v>0.51</v>
      </c>
      <c r="H6" s="31">
        <v>0.96699999999999997</v>
      </c>
      <c r="I6" s="30" t="s">
        <v>41</v>
      </c>
      <c r="J6" s="31">
        <v>476986.76919999899</v>
      </c>
      <c r="K6" s="32">
        <v>1049448.3965</v>
      </c>
      <c r="L6" s="18" t="s">
        <v>42</v>
      </c>
    </row>
    <row r="7" spans="1:12" ht="15" x14ac:dyDescent="0.25">
      <c r="A7" s="29">
        <v>840111</v>
      </c>
      <c r="B7" s="30" t="s">
        <v>51</v>
      </c>
      <c r="C7" s="30">
        <v>27</v>
      </c>
      <c r="D7" s="30" t="s">
        <v>52</v>
      </c>
      <c r="E7" s="31">
        <v>672.71</v>
      </c>
      <c r="F7" s="31">
        <v>0.11899999999999999</v>
      </c>
      <c r="G7" s="31">
        <v>0.65200000000000002</v>
      </c>
      <c r="H7" s="31">
        <v>0.97699999999999998</v>
      </c>
      <c r="I7" s="30" t="s">
        <v>41</v>
      </c>
      <c r="J7" s="31">
        <v>486718.96919999999</v>
      </c>
      <c r="K7" s="32">
        <v>1107574.59649999</v>
      </c>
      <c r="L7" s="18" t="s">
        <v>42</v>
      </c>
    </row>
    <row r="8" spans="1:12" ht="15" x14ac:dyDescent="0.25">
      <c r="A8" s="29">
        <v>73022</v>
      </c>
      <c r="B8" s="30" t="s">
        <v>53</v>
      </c>
      <c r="C8" s="30">
        <v>26</v>
      </c>
      <c r="D8" s="30" t="s">
        <v>54</v>
      </c>
      <c r="E8" s="31">
        <v>347.48</v>
      </c>
      <c r="F8" s="31">
        <v>0.13900000000000001</v>
      </c>
      <c r="G8" s="31">
        <v>0.57699999999999996</v>
      </c>
      <c r="H8" s="31">
        <v>0.98399999999999999</v>
      </c>
      <c r="I8" s="30" t="s">
        <v>41</v>
      </c>
      <c r="J8" s="31">
        <v>520101.21999999898</v>
      </c>
      <c r="K8" s="32">
        <v>1096527.1999999899</v>
      </c>
      <c r="L8" s="18" t="s">
        <v>42</v>
      </c>
    </row>
    <row r="9" spans="1:12" ht="15" x14ac:dyDescent="0.25">
      <c r="A9" s="29">
        <v>74006</v>
      </c>
      <c r="B9" s="30" t="s">
        <v>55</v>
      </c>
      <c r="C9" s="30">
        <v>26</v>
      </c>
      <c r="D9" s="30" t="s">
        <v>56</v>
      </c>
      <c r="E9" s="31">
        <v>717.78999999999905</v>
      </c>
      <c r="F9" s="31">
        <v>0.126</v>
      </c>
      <c r="G9" s="31">
        <v>0.67100000000000004</v>
      </c>
      <c r="H9" s="31">
        <v>0.96526999999999996</v>
      </c>
      <c r="I9" s="30" t="s">
        <v>41</v>
      </c>
      <c r="J9" s="31">
        <v>338820.16559999902</v>
      </c>
      <c r="K9" s="32">
        <v>1151474.2605000001</v>
      </c>
      <c r="L9" s="18" t="s">
        <v>42</v>
      </c>
    </row>
    <row r="10" spans="1:12" ht="15" x14ac:dyDescent="0.25">
      <c r="A10" s="29">
        <v>76041</v>
      </c>
      <c r="B10" s="30" t="s">
        <v>57</v>
      </c>
      <c r="C10" s="30">
        <v>26</v>
      </c>
      <c r="D10" s="30" t="s">
        <v>58</v>
      </c>
      <c r="E10" s="31">
        <v>588.24</v>
      </c>
      <c r="F10" s="31">
        <v>0.154</v>
      </c>
      <c r="G10" s="31">
        <v>0.64100000000000001</v>
      </c>
      <c r="H10" s="31">
        <v>0.96099999999999997</v>
      </c>
      <c r="I10" s="30" t="s">
        <v>41</v>
      </c>
      <c r="J10" s="31">
        <v>368068.28679999901</v>
      </c>
      <c r="K10" s="32">
        <v>1146094.2404999901</v>
      </c>
      <c r="L10" s="18" t="s">
        <v>42</v>
      </c>
    </row>
    <row r="11" spans="1:12" ht="15" x14ac:dyDescent="0.25">
      <c r="A11" s="29">
        <v>100035</v>
      </c>
      <c r="B11" s="30" t="s">
        <v>59</v>
      </c>
      <c r="C11" s="30">
        <v>26</v>
      </c>
      <c r="D11" s="30" t="s">
        <v>60</v>
      </c>
      <c r="E11" s="31">
        <v>596.52999999999895</v>
      </c>
      <c r="F11" s="31">
        <v>0.20100000000000001</v>
      </c>
      <c r="G11" s="31">
        <v>0.63200000000000001</v>
      </c>
      <c r="H11" s="31">
        <v>0.95899999999999996</v>
      </c>
      <c r="I11" s="30" t="s">
        <v>41</v>
      </c>
      <c r="J11" s="31">
        <v>611902.96999999904</v>
      </c>
      <c r="K11" s="32">
        <v>951067.73</v>
      </c>
      <c r="L11" s="18" t="s">
        <v>42</v>
      </c>
    </row>
    <row r="12" spans="1:12" ht="15" x14ac:dyDescent="0.25">
      <c r="A12" s="29">
        <v>76002</v>
      </c>
      <c r="B12" s="30" t="s">
        <v>61</v>
      </c>
      <c r="C12" s="30">
        <v>25</v>
      </c>
      <c r="D12" s="30" t="s">
        <v>62</v>
      </c>
      <c r="E12" s="31">
        <v>649.82000000000005</v>
      </c>
      <c r="F12" s="31">
        <v>0.17599999999999999</v>
      </c>
      <c r="G12" s="31">
        <v>0.66400000000000003</v>
      </c>
      <c r="H12" s="31">
        <v>0.97199999999999998</v>
      </c>
      <c r="I12" s="30" t="s">
        <v>41</v>
      </c>
      <c r="J12" s="31">
        <v>397209.33889999898</v>
      </c>
      <c r="K12" s="32">
        <v>1159185.9975000001</v>
      </c>
      <c r="L12" s="18" t="s">
        <v>42</v>
      </c>
    </row>
    <row r="13" spans="1:12" ht="15" x14ac:dyDescent="0.25">
      <c r="A13" s="29">
        <v>98027</v>
      </c>
      <c r="B13" s="30" t="s">
        <v>63</v>
      </c>
      <c r="C13" s="30">
        <v>25</v>
      </c>
      <c r="D13" s="30" t="s">
        <v>64</v>
      </c>
      <c r="E13" s="31">
        <v>624.59</v>
      </c>
      <c r="F13" s="31">
        <v>0.13400000000000001</v>
      </c>
      <c r="G13" s="31">
        <v>0.60099999999999998</v>
      </c>
      <c r="H13" s="31">
        <v>0.97799999999999998</v>
      </c>
      <c r="I13" s="30" t="s">
        <v>41</v>
      </c>
      <c r="J13" s="31">
        <v>573270.23</v>
      </c>
      <c r="K13" s="32">
        <v>1009963.78999999</v>
      </c>
      <c r="L13" s="18" t="s">
        <v>42</v>
      </c>
    </row>
    <row r="14" spans="1:12" ht="15" x14ac:dyDescent="0.25">
      <c r="A14" s="29">
        <v>98056</v>
      </c>
      <c r="B14" s="30" t="s">
        <v>65</v>
      </c>
      <c r="C14" s="30">
        <v>25</v>
      </c>
      <c r="D14" s="30" t="s">
        <v>66</v>
      </c>
      <c r="E14" s="31">
        <v>584.77999999999895</v>
      </c>
      <c r="F14" s="31">
        <v>0.14199999999999999</v>
      </c>
      <c r="G14" s="31">
        <v>0.58299999999999996</v>
      </c>
      <c r="H14" s="31">
        <v>0.97899999999999998</v>
      </c>
      <c r="I14" s="30" t="s">
        <v>41</v>
      </c>
      <c r="J14" s="31">
        <v>560435.81999999995</v>
      </c>
      <c r="K14" s="32">
        <v>1017314.74</v>
      </c>
      <c r="L14" s="18" t="s">
        <v>42</v>
      </c>
    </row>
    <row r="15" spans="1:12" ht="15" x14ac:dyDescent="0.25">
      <c r="A15" s="29">
        <v>84046</v>
      </c>
      <c r="B15" s="30" t="s">
        <v>67</v>
      </c>
      <c r="C15" s="30">
        <v>21</v>
      </c>
      <c r="D15" s="30" t="s">
        <v>68</v>
      </c>
      <c r="E15" s="31">
        <v>506.86</v>
      </c>
      <c r="F15" s="31">
        <v>0.151</v>
      </c>
      <c r="G15" s="31">
        <v>0.63700000000000001</v>
      </c>
      <c r="H15" s="31">
        <v>0.98</v>
      </c>
      <c r="I15" s="30" t="s">
        <v>41</v>
      </c>
      <c r="J15" s="31">
        <v>496343.4</v>
      </c>
      <c r="K15" s="32">
        <v>1107580.72</v>
      </c>
      <c r="L15" s="18" t="s">
        <v>42</v>
      </c>
    </row>
    <row r="16" spans="1:12" ht="15" x14ac:dyDescent="0.25">
      <c r="A16" s="29">
        <v>73049</v>
      </c>
      <c r="B16" s="30" t="s">
        <v>69</v>
      </c>
      <c r="C16" s="30">
        <v>18</v>
      </c>
      <c r="D16" s="30" t="s">
        <v>70</v>
      </c>
      <c r="E16" s="31">
        <v>403.68</v>
      </c>
      <c r="F16" s="31">
        <v>0.14299999999999999</v>
      </c>
      <c r="G16" s="31">
        <v>0.53200000000000003</v>
      </c>
      <c r="H16" s="31">
        <v>0.97099999999999997</v>
      </c>
      <c r="I16" s="30" t="s">
        <v>41</v>
      </c>
      <c r="J16" s="31">
        <v>533998.24100000004</v>
      </c>
      <c r="K16" s="32">
        <v>1141974.33</v>
      </c>
      <c r="L16" s="18" t="s">
        <v>42</v>
      </c>
    </row>
    <row r="17" spans="1:12" ht="15" x14ac:dyDescent="0.25">
      <c r="A17" s="29">
        <v>690633</v>
      </c>
      <c r="B17" s="30" t="s">
        <v>71</v>
      </c>
      <c r="C17" s="30">
        <v>17</v>
      </c>
      <c r="D17" s="30" t="s">
        <v>72</v>
      </c>
      <c r="E17" s="31">
        <v>176.819999999999</v>
      </c>
      <c r="F17" s="31">
        <v>0.13500000000000001</v>
      </c>
      <c r="G17" s="31">
        <v>0.23499999999999999</v>
      </c>
      <c r="H17" s="31">
        <v>0.97699999999999998</v>
      </c>
      <c r="I17" s="30" t="s">
        <v>73</v>
      </c>
      <c r="J17" s="31">
        <v>462576.86919999903</v>
      </c>
      <c r="K17" s="32">
        <v>1150403.09649999</v>
      </c>
      <c r="L17" s="18" t="s">
        <v>42</v>
      </c>
    </row>
    <row r="18" spans="1:12" ht="15" x14ac:dyDescent="0.25">
      <c r="A18" s="29">
        <v>71015</v>
      </c>
      <c r="B18" s="30" t="s">
        <v>74</v>
      </c>
      <c r="C18" s="30">
        <v>16</v>
      </c>
      <c r="D18" s="30" t="s">
        <v>75</v>
      </c>
      <c r="E18" s="31">
        <v>243.78</v>
      </c>
      <c r="F18" s="31">
        <v>0.192</v>
      </c>
      <c r="G18" s="31">
        <v>0.248</v>
      </c>
      <c r="H18" s="31">
        <v>0.98399999999999999</v>
      </c>
      <c r="I18" s="30" t="s">
        <v>73</v>
      </c>
      <c r="J18" s="31">
        <v>537058.53339999996</v>
      </c>
      <c r="K18" s="32">
        <v>1160468.7290000001</v>
      </c>
      <c r="L18" s="18" t="s">
        <v>42</v>
      </c>
    </row>
    <row r="19" spans="1:12" ht="15" x14ac:dyDescent="0.25">
      <c r="A19" s="29">
        <v>74053</v>
      </c>
      <c r="B19" s="30" t="s">
        <v>76</v>
      </c>
      <c r="C19" s="30">
        <v>16</v>
      </c>
      <c r="D19" s="30" t="s">
        <v>77</v>
      </c>
      <c r="E19" s="31">
        <v>184.4</v>
      </c>
      <c r="F19" s="31">
        <v>0.108</v>
      </c>
      <c r="G19" s="31">
        <v>0.247</v>
      </c>
      <c r="H19" s="31">
        <v>0.92710000000000004</v>
      </c>
      <c r="I19" s="30" t="s">
        <v>73</v>
      </c>
      <c r="J19" s="31">
        <v>326012.26919999899</v>
      </c>
      <c r="K19" s="32">
        <v>1133436.7964999899</v>
      </c>
      <c r="L19" s="18" t="s">
        <v>42</v>
      </c>
    </row>
    <row r="20" spans="1:12" ht="15" x14ac:dyDescent="0.25">
      <c r="A20" s="29">
        <v>98087</v>
      </c>
      <c r="B20" s="30" t="s">
        <v>78</v>
      </c>
      <c r="C20" s="30">
        <v>16</v>
      </c>
      <c r="D20" s="30" t="s">
        <v>79</v>
      </c>
      <c r="E20" s="31">
        <v>175.039999999999</v>
      </c>
      <c r="F20" s="31">
        <v>0.105</v>
      </c>
      <c r="G20" s="31">
        <v>0.192</v>
      </c>
      <c r="H20" s="31">
        <v>0.93500000000000005</v>
      </c>
      <c r="I20" s="30" t="s">
        <v>73</v>
      </c>
      <c r="J20" s="31">
        <v>574448.84989999898</v>
      </c>
      <c r="K20" s="32">
        <v>1012322.11099999</v>
      </c>
      <c r="L20" s="18" t="s">
        <v>42</v>
      </c>
    </row>
    <row r="21" spans="1:12" ht="15" x14ac:dyDescent="0.25">
      <c r="A21" s="29">
        <v>840141</v>
      </c>
      <c r="B21" s="30" t="s">
        <v>80</v>
      </c>
      <c r="C21" s="30">
        <v>16</v>
      </c>
      <c r="D21" s="30" t="s">
        <v>81</v>
      </c>
      <c r="E21" s="31">
        <v>174.33</v>
      </c>
      <c r="F21" s="31">
        <v>0.104</v>
      </c>
      <c r="G21" s="31">
        <v>0.28499999999999998</v>
      </c>
      <c r="H21" s="31">
        <v>0.97130000000000005</v>
      </c>
      <c r="I21" s="30" t="s">
        <v>73</v>
      </c>
      <c r="J21" s="31">
        <v>492317.56919999898</v>
      </c>
      <c r="K21" s="32">
        <v>1098704.2964999899</v>
      </c>
      <c r="L21" s="18" t="s">
        <v>42</v>
      </c>
    </row>
    <row r="22" spans="1:12" ht="15" x14ac:dyDescent="0.25">
      <c r="A22" s="29">
        <v>840145</v>
      </c>
      <c r="B22" s="30" t="s">
        <v>82</v>
      </c>
      <c r="C22" s="30">
        <v>16</v>
      </c>
      <c r="D22" s="30" t="s">
        <v>83</v>
      </c>
      <c r="E22" s="31">
        <v>170.689999999999</v>
      </c>
      <c r="F22" s="31">
        <v>0.107</v>
      </c>
      <c r="G22" s="31">
        <v>0.23899999999999999</v>
      </c>
      <c r="H22" s="31">
        <v>0.96440000000000003</v>
      </c>
      <c r="I22" s="30" t="s">
        <v>73</v>
      </c>
      <c r="J22" s="31">
        <v>494208.76919999899</v>
      </c>
      <c r="K22" s="32">
        <v>1098872.7964999899</v>
      </c>
      <c r="L22" s="18" t="s">
        <v>42</v>
      </c>
    </row>
    <row r="23" spans="1:12" ht="15" x14ac:dyDescent="0.25">
      <c r="A23" s="29">
        <v>840195</v>
      </c>
      <c r="B23" s="30" t="s">
        <v>84</v>
      </c>
      <c r="C23" s="30">
        <v>16</v>
      </c>
      <c r="D23" s="30" t="s">
        <v>85</v>
      </c>
      <c r="E23" s="31">
        <v>187.08</v>
      </c>
      <c r="F23" s="31">
        <v>0.10100000000000001</v>
      </c>
      <c r="G23" s="31">
        <v>0.32200000000000001</v>
      </c>
      <c r="H23" s="31">
        <v>0.94630000000000003</v>
      </c>
      <c r="I23" s="30" t="s">
        <v>73</v>
      </c>
      <c r="J23" s="31">
        <v>484479.96919999999</v>
      </c>
      <c r="K23" s="32">
        <v>1101088.8965</v>
      </c>
      <c r="L23" s="18" t="s">
        <v>42</v>
      </c>
    </row>
    <row r="24" spans="1:12" ht="15" x14ac:dyDescent="0.25">
      <c r="A24" s="29">
        <v>87013</v>
      </c>
      <c r="B24" s="30" t="s">
        <v>86</v>
      </c>
      <c r="C24" s="30">
        <v>15</v>
      </c>
      <c r="D24" s="30" t="s">
        <v>87</v>
      </c>
      <c r="E24" s="31">
        <v>166.9</v>
      </c>
      <c r="F24" s="31">
        <v>0.12</v>
      </c>
      <c r="G24" s="31">
        <v>0.26200000000000001</v>
      </c>
      <c r="H24" s="31">
        <v>0.9909</v>
      </c>
      <c r="I24" s="30" t="s">
        <v>73</v>
      </c>
      <c r="J24" s="31">
        <v>652106.03899999894</v>
      </c>
      <c r="K24" s="32">
        <v>1051518.557</v>
      </c>
      <c r="L24" s="18" t="s">
        <v>42</v>
      </c>
    </row>
    <row r="25" spans="1:12" ht="15" x14ac:dyDescent="0.25">
      <c r="A25" s="29">
        <v>88035</v>
      </c>
      <c r="B25" s="30" t="s">
        <v>88</v>
      </c>
      <c r="C25" s="30">
        <v>15</v>
      </c>
      <c r="D25" s="30" t="s">
        <v>89</v>
      </c>
      <c r="E25" s="31">
        <v>610.71</v>
      </c>
      <c r="F25" s="31">
        <v>0.13700000000000001</v>
      </c>
      <c r="G25" s="31">
        <v>0.77700000000000002</v>
      </c>
      <c r="H25" s="31">
        <v>0.96879999999999999</v>
      </c>
      <c r="I25" s="30" t="s">
        <v>73</v>
      </c>
      <c r="J25" s="31">
        <v>494108.6692</v>
      </c>
      <c r="K25" s="32">
        <v>1078172.7964999899</v>
      </c>
      <c r="L25" s="18" t="s">
        <v>42</v>
      </c>
    </row>
    <row r="26" spans="1:12" ht="15" x14ac:dyDescent="0.25">
      <c r="A26" s="29">
        <v>81005</v>
      </c>
      <c r="B26" s="30" t="s">
        <v>90</v>
      </c>
      <c r="C26" s="30">
        <v>14</v>
      </c>
      <c r="D26" s="30" t="s">
        <v>91</v>
      </c>
      <c r="E26" s="31">
        <v>161.069999999999</v>
      </c>
      <c r="F26" s="31">
        <v>0.151</v>
      </c>
      <c r="G26" s="31">
        <v>0.151</v>
      </c>
      <c r="H26" s="31">
        <v>0.97499999999999998</v>
      </c>
      <c r="I26" s="30" t="s">
        <v>73</v>
      </c>
      <c r="J26" s="31">
        <v>606828.89539999899</v>
      </c>
      <c r="K26" s="32">
        <v>1101728.98699999</v>
      </c>
      <c r="L26" s="18" t="s">
        <v>42</v>
      </c>
    </row>
    <row r="27" spans="1:12" ht="15" x14ac:dyDescent="0.25">
      <c r="A27" s="29">
        <v>98075</v>
      </c>
      <c r="B27" s="30" t="s">
        <v>92</v>
      </c>
      <c r="C27" s="30">
        <v>14</v>
      </c>
      <c r="D27" s="30" t="s">
        <v>93</v>
      </c>
      <c r="E27" s="31">
        <v>153.689999999999</v>
      </c>
      <c r="F27" s="31">
        <v>7.2999999999999995E-2</v>
      </c>
      <c r="G27" s="31">
        <v>0.19700000000000001</v>
      </c>
      <c r="H27" s="31">
        <v>0.98499999999999999</v>
      </c>
      <c r="I27" s="30" t="s">
        <v>73</v>
      </c>
      <c r="J27" s="31">
        <v>607285.95380000002</v>
      </c>
      <c r="K27" s="32">
        <v>980775.84329999902</v>
      </c>
      <c r="L27" s="18" t="s">
        <v>42</v>
      </c>
    </row>
    <row r="28" spans="1:12" ht="15" x14ac:dyDescent="0.25">
      <c r="A28" s="29">
        <v>690679</v>
      </c>
      <c r="B28" s="30" t="s">
        <v>94</v>
      </c>
      <c r="C28" s="30">
        <v>14</v>
      </c>
      <c r="D28" s="30" t="s">
        <v>95</v>
      </c>
      <c r="E28" s="31">
        <v>199.06</v>
      </c>
      <c r="F28" s="31">
        <v>0.14099999999999999</v>
      </c>
      <c r="G28" s="31">
        <v>0.248</v>
      </c>
      <c r="H28" s="31">
        <v>0.99</v>
      </c>
      <c r="I28" s="30" t="s">
        <v>73</v>
      </c>
      <c r="J28" s="31">
        <v>388212.26919999899</v>
      </c>
      <c r="K28" s="32">
        <v>1204403.59649999</v>
      </c>
      <c r="L28" s="18" t="s">
        <v>42</v>
      </c>
    </row>
    <row r="29" spans="1:12" ht="15" x14ac:dyDescent="0.25">
      <c r="A29" s="29">
        <v>730123</v>
      </c>
      <c r="B29" s="30" t="s">
        <v>96</v>
      </c>
      <c r="C29" s="30">
        <v>14</v>
      </c>
      <c r="D29" s="30" t="s">
        <v>97</v>
      </c>
      <c r="E29" s="31">
        <v>152.08000000000001</v>
      </c>
      <c r="F29" s="31">
        <v>0.111</v>
      </c>
      <c r="G29" s="31">
        <v>0.27400000000000002</v>
      </c>
      <c r="H29" s="31">
        <v>0.96399999999999997</v>
      </c>
      <c r="I29" s="30" t="s">
        <v>73</v>
      </c>
      <c r="J29" s="31">
        <v>510023.3063</v>
      </c>
      <c r="K29" s="32">
        <v>1089401.9849999901</v>
      </c>
      <c r="L29" s="18" t="s">
        <v>98</v>
      </c>
    </row>
    <row r="30" spans="1:12" ht="15" x14ac:dyDescent="0.25">
      <c r="A30" s="29">
        <v>10003</v>
      </c>
      <c r="B30" s="30" t="s">
        <v>99</v>
      </c>
      <c r="C30" s="30">
        <v>13</v>
      </c>
      <c r="D30" s="30" t="s">
        <v>100</v>
      </c>
      <c r="E30" s="31">
        <v>341.81999999999903</v>
      </c>
      <c r="F30" s="31">
        <v>0.192</v>
      </c>
      <c r="G30" s="31">
        <v>0.27600000000000002</v>
      </c>
      <c r="H30" s="31">
        <v>0.9778</v>
      </c>
      <c r="I30" s="30" t="s">
        <v>73</v>
      </c>
      <c r="J30" s="31">
        <v>456433.7</v>
      </c>
      <c r="K30" s="32">
        <v>951100.8</v>
      </c>
      <c r="L30" s="18" t="s">
        <v>98</v>
      </c>
    </row>
    <row r="31" spans="1:12" ht="15" x14ac:dyDescent="0.25">
      <c r="A31" s="29">
        <v>74051</v>
      </c>
      <c r="B31" s="30" t="s">
        <v>101</v>
      </c>
      <c r="C31" s="30">
        <v>13</v>
      </c>
      <c r="D31" s="30" t="s">
        <v>102</v>
      </c>
      <c r="E31" s="31">
        <v>186.06</v>
      </c>
      <c r="F31" s="31">
        <v>0.16300000000000001</v>
      </c>
      <c r="G31" s="31">
        <v>0.19</v>
      </c>
      <c r="H31" s="31">
        <v>0.97729999999999995</v>
      </c>
      <c r="I31" s="30" t="s">
        <v>73</v>
      </c>
      <c r="J31" s="31">
        <v>330247.56919999898</v>
      </c>
      <c r="K31" s="32">
        <v>1170369.8965</v>
      </c>
      <c r="L31" s="18" t="s">
        <v>98</v>
      </c>
    </row>
    <row r="32" spans="1:12" ht="15" x14ac:dyDescent="0.25">
      <c r="A32" s="29">
        <v>85021</v>
      </c>
      <c r="B32" s="30" t="s">
        <v>103</v>
      </c>
      <c r="C32" s="30">
        <v>13</v>
      </c>
      <c r="D32" s="30" t="s">
        <v>104</v>
      </c>
      <c r="E32" s="31">
        <v>268.83999999999901</v>
      </c>
      <c r="F32" s="31">
        <v>0.154</v>
      </c>
      <c r="G32" s="31">
        <v>0.36399999999999999</v>
      </c>
      <c r="H32" s="31">
        <v>0.99050000000000005</v>
      </c>
      <c r="I32" s="30" t="s">
        <v>73</v>
      </c>
      <c r="J32" s="31">
        <v>601859.12129999895</v>
      </c>
      <c r="K32" s="32">
        <v>1067586.5730000001</v>
      </c>
      <c r="L32" s="18" t="s">
        <v>98</v>
      </c>
    </row>
    <row r="33" spans="1:12" ht="15" x14ac:dyDescent="0.25">
      <c r="A33" s="29">
        <v>690661</v>
      </c>
      <c r="B33" s="30" t="s">
        <v>105</v>
      </c>
      <c r="C33" s="30">
        <v>13</v>
      </c>
      <c r="D33" s="30" t="s">
        <v>106</v>
      </c>
      <c r="E33" s="31">
        <v>1188.8199999999899</v>
      </c>
      <c r="F33" s="31">
        <v>0.161</v>
      </c>
      <c r="G33" s="31">
        <v>0.81899999999999995</v>
      </c>
      <c r="H33" s="31">
        <v>0.97499999999999998</v>
      </c>
      <c r="I33" s="30" t="s">
        <v>73</v>
      </c>
      <c r="J33" s="31">
        <v>452518.6692</v>
      </c>
      <c r="K33" s="32">
        <v>1141745.59649999</v>
      </c>
      <c r="L33" s="18" t="s">
        <v>98</v>
      </c>
    </row>
    <row r="34" spans="1:12" ht="15" x14ac:dyDescent="0.25">
      <c r="A34" s="29">
        <v>730129</v>
      </c>
      <c r="B34" s="30" t="s">
        <v>107</v>
      </c>
      <c r="C34" s="30">
        <v>13</v>
      </c>
      <c r="D34" s="30" t="s">
        <v>108</v>
      </c>
      <c r="E34" s="31">
        <v>130.31</v>
      </c>
      <c r="F34" s="31">
        <v>0.14000000000000001</v>
      </c>
      <c r="G34" s="31">
        <v>0.22700000000000001</v>
      </c>
      <c r="H34" s="31">
        <v>0.98029999999999995</v>
      </c>
      <c r="I34" s="30" t="s">
        <v>73</v>
      </c>
      <c r="J34" s="31">
        <v>506365.72259999899</v>
      </c>
      <c r="K34" s="32">
        <v>1094293.0209999899</v>
      </c>
      <c r="L34" s="18" t="s">
        <v>98</v>
      </c>
    </row>
    <row r="35" spans="1:12" ht="15" x14ac:dyDescent="0.25">
      <c r="A35" s="29">
        <v>1000631</v>
      </c>
      <c r="B35" s="30" t="s">
        <v>109</v>
      </c>
      <c r="C35" s="30">
        <v>13</v>
      </c>
      <c r="D35" s="30" t="s">
        <v>110</v>
      </c>
      <c r="E35" s="31">
        <v>262.60000000000002</v>
      </c>
      <c r="F35" s="31">
        <v>0.126</v>
      </c>
      <c r="G35" s="31">
        <v>0.28399999999999997</v>
      </c>
      <c r="H35" s="31">
        <v>0.94540000000000002</v>
      </c>
      <c r="I35" s="30" t="s">
        <v>73</v>
      </c>
      <c r="J35" s="31">
        <v>613703.59539999894</v>
      </c>
      <c r="K35" s="32">
        <v>951136.77150000003</v>
      </c>
      <c r="L35" s="18" t="s">
        <v>98</v>
      </c>
    </row>
    <row r="36" spans="1:12" ht="15" x14ac:dyDescent="0.25">
      <c r="A36" s="29">
        <v>76055</v>
      </c>
      <c r="B36" s="30" t="s">
        <v>111</v>
      </c>
      <c r="C36" s="30">
        <v>12</v>
      </c>
      <c r="D36" s="30" t="s">
        <v>112</v>
      </c>
      <c r="E36" s="31">
        <v>179.229999999999</v>
      </c>
      <c r="F36" s="31">
        <v>0.11</v>
      </c>
      <c r="G36" s="31">
        <v>0.24199999999999999</v>
      </c>
      <c r="H36" s="31">
        <v>0.98809999999999998</v>
      </c>
      <c r="I36" s="30" t="s">
        <v>73</v>
      </c>
      <c r="J36" s="31">
        <v>370833.26919999899</v>
      </c>
      <c r="K36" s="32">
        <v>1156825.2964999899</v>
      </c>
      <c r="L36" s="18" t="s">
        <v>98</v>
      </c>
    </row>
    <row r="37" spans="1:12" ht="15" x14ac:dyDescent="0.25">
      <c r="A37" s="29">
        <v>98091</v>
      </c>
      <c r="B37" s="30" t="s">
        <v>113</v>
      </c>
      <c r="C37" s="30">
        <v>12</v>
      </c>
      <c r="D37" s="30" t="s">
        <v>114</v>
      </c>
      <c r="E37" s="31">
        <v>87.269999999999897</v>
      </c>
      <c r="F37" s="31">
        <v>0.14000000000000001</v>
      </c>
      <c r="G37" s="31">
        <v>0.21299999999999999</v>
      </c>
      <c r="H37" s="31">
        <v>0.96509999999999996</v>
      </c>
      <c r="I37" s="30" t="s">
        <v>73</v>
      </c>
      <c r="J37" s="31">
        <v>556130.63269999903</v>
      </c>
      <c r="K37" s="32">
        <v>1048674.75699999</v>
      </c>
      <c r="L37" s="18" t="s">
        <v>98</v>
      </c>
    </row>
    <row r="38" spans="1:12" ht="15" x14ac:dyDescent="0.25">
      <c r="A38" s="29">
        <v>98095</v>
      </c>
      <c r="B38" s="30" t="s">
        <v>115</v>
      </c>
      <c r="C38" s="30">
        <v>12</v>
      </c>
      <c r="D38" s="30" t="s">
        <v>116</v>
      </c>
      <c r="E38" s="31">
        <v>14622.03</v>
      </c>
      <c r="F38" s="31">
        <v>0.16900000000000001</v>
      </c>
      <c r="G38" s="31">
        <v>0.443</v>
      </c>
      <c r="H38" s="31">
        <v>0.98899999999999999</v>
      </c>
      <c r="I38" s="30" t="s">
        <v>73</v>
      </c>
      <c r="J38" s="31">
        <v>462203.56919999898</v>
      </c>
      <c r="K38" s="32">
        <v>1157137.9964999999</v>
      </c>
      <c r="L38" s="18" t="s">
        <v>98</v>
      </c>
    </row>
    <row r="39" spans="1:12" ht="15" x14ac:dyDescent="0.25">
      <c r="A39" s="29">
        <v>690681</v>
      </c>
      <c r="B39" s="30" t="s">
        <v>117</v>
      </c>
      <c r="C39" s="30">
        <v>12</v>
      </c>
      <c r="D39" s="30" t="s">
        <v>118</v>
      </c>
      <c r="E39" s="31">
        <v>182.86</v>
      </c>
      <c r="F39" s="31">
        <v>0.11</v>
      </c>
      <c r="G39" s="31">
        <v>0.23499999999999999</v>
      </c>
      <c r="H39" s="31">
        <v>0.97499999999999998</v>
      </c>
      <c r="I39" s="30" t="s">
        <v>73</v>
      </c>
      <c r="J39" s="31">
        <v>500105.77299999999</v>
      </c>
      <c r="K39" s="32">
        <v>1156583.07399999</v>
      </c>
      <c r="L39" s="18" t="s">
        <v>98</v>
      </c>
    </row>
    <row r="40" spans="1:12" ht="15" x14ac:dyDescent="0.25">
      <c r="A40" s="29">
        <v>720157</v>
      </c>
      <c r="B40" s="30" t="s">
        <v>119</v>
      </c>
      <c r="C40" s="30">
        <v>12</v>
      </c>
      <c r="D40" s="30" t="s">
        <v>120</v>
      </c>
      <c r="E40" s="31">
        <v>193.28</v>
      </c>
      <c r="F40" s="31">
        <v>7.9000000000000001E-2</v>
      </c>
      <c r="G40" s="31">
        <v>0.25800000000000001</v>
      </c>
      <c r="H40" s="31">
        <v>0.99429999999999996</v>
      </c>
      <c r="I40" s="30" t="s">
        <v>73</v>
      </c>
      <c r="J40" s="31">
        <v>434161.96919999999</v>
      </c>
      <c r="K40" s="32">
        <v>1094211.6964999901</v>
      </c>
      <c r="L40" s="18" t="s">
        <v>98</v>
      </c>
    </row>
    <row r="41" spans="1:12" ht="15" x14ac:dyDescent="0.25">
      <c r="A41" s="29">
        <v>840139</v>
      </c>
      <c r="B41" s="30" t="s">
        <v>121</v>
      </c>
      <c r="C41" s="30">
        <v>12</v>
      </c>
      <c r="D41" s="30" t="s">
        <v>122</v>
      </c>
      <c r="E41" s="31">
        <v>215.33</v>
      </c>
      <c r="F41" s="31">
        <v>0.10100000000000001</v>
      </c>
      <c r="G41" s="31">
        <v>0.35599999999999998</v>
      </c>
      <c r="H41" s="31">
        <v>0.99439999999999995</v>
      </c>
      <c r="I41" s="30" t="s">
        <v>73</v>
      </c>
      <c r="J41" s="31">
        <v>495045.46919999999</v>
      </c>
      <c r="K41" s="32">
        <v>1098733.6964999901</v>
      </c>
      <c r="L41" s="18" t="s">
        <v>98</v>
      </c>
    </row>
    <row r="42" spans="1:12" ht="15" x14ac:dyDescent="0.25">
      <c r="A42" s="29">
        <v>840191</v>
      </c>
      <c r="B42" s="30" t="s">
        <v>123</v>
      </c>
      <c r="C42" s="30">
        <v>12</v>
      </c>
      <c r="D42" s="30" t="s">
        <v>124</v>
      </c>
      <c r="E42" s="31">
        <v>203.05</v>
      </c>
      <c r="F42" s="31">
        <v>0.106</v>
      </c>
      <c r="G42" s="31">
        <v>0.26800000000000002</v>
      </c>
      <c r="H42" s="31">
        <v>0.98729999999999996</v>
      </c>
      <c r="I42" s="30" t="s">
        <v>73</v>
      </c>
      <c r="J42" s="31">
        <v>467639.1692</v>
      </c>
      <c r="K42" s="32">
        <v>1106011.1964999901</v>
      </c>
      <c r="L42" s="18" t="s">
        <v>98</v>
      </c>
    </row>
    <row r="43" spans="1:12" ht="15.75" thickBot="1" x14ac:dyDescent="0.3">
      <c r="A43" s="33">
        <v>88041</v>
      </c>
      <c r="B43" s="34" t="s">
        <v>125</v>
      </c>
      <c r="C43" s="34">
        <v>11</v>
      </c>
      <c r="D43" s="34" t="s">
        <v>126</v>
      </c>
      <c r="E43" s="35">
        <v>456.13999999999902</v>
      </c>
      <c r="F43" s="35">
        <v>0.14699999999999999</v>
      </c>
      <c r="G43" s="35">
        <v>0.68600000000000005</v>
      </c>
      <c r="H43" s="35">
        <v>0.95179999999999998</v>
      </c>
      <c r="I43" s="34" t="s">
        <v>73</v>
      </c>
      <c r="J43" s="35">
        <v>496083.114</v>
      </c>
      <c r="K43" s="36">
        <v>1077761.0079999899</v>
      </c>
      <c r="L43" s="19" t="s">
        <v>98</v>
      </c>
    </row>
  </sheetData>
  <sheetProtection algorithmName="SHA-512" hashValue="mywj360jeyTXCZS4TKhBapnsVg924frR7hQzfjt9SGnbjWjmgIuJmVX4wQbjypm67RhWvMcMF7bRgudkOh4mfA==" saltValue="UAmKqYnomS9UuSEUKa6yHg==" spinCount="100000" sheet="1" objects="1" scenarios="1" sort="0" autoFilter="0" pivotTables="0"/>
  <autoFilter ref="A1:L43" xr:uid="{14605918-CC6A-46F1-9FA6-5481FCACB138}"/>
  <hyperlinks>
    <hyperlink ref="L2" r:id="rId1" display="../../../../:b:/g/personal/fwatson_itcr_ac_cr/EY4Zr6boaX5MpDbZf4pjFAUBSsr9bd2DDW8RaWiHISrhhw?e=bokPqG" xr:uid="{01DC53EC-33E9-405C-9BD0-82F7726D9A93}"/>
    <hyperlink ref="L29" r:id="rId2" display="../../../../:b:/g/personal/fwatson_itcr_ac_cr/EdH2JTNxxI5EotSd-AI8JrQBDJeuwThvdp0QBlWajzH5OA?e=XtH8VJ" xr:uid="{2CF49E6B-EEBA-49C1-9318-C8D648104C49}"/>
    <hyperlink ref="L3" r:id="rId3" display="../../../../:b:/g/personal/fwatson_itcr_ac_cr/EY4Zr6boaX5MpDbZf4pjFAUBSsr9bd2DDW8RaWiHISrhhw?e=bokPqG" xr:uid="{CF753EAD-E57A-4EA0-9ECD-6BDAC97B4722}"/>
    <hyperlink ref="L4" r:id="rId4" display="../../../../:b:/g/personal/fwatson_itcr_ac_cr/EY4Zr6boaX5MpDbZf4pjFAUBSsr9bd2DDW8RaWiHISrhhw?e=bokPqG" xr:uid="{4DB12CE5-AAEE-440B-8699-EFCFCFA7835A}"/>
    <hyperlink ref="L5" r:id="rId5" display="../../../../:b:/g/personal/fwatson_itcr_ac_cr/EY4Zr6boaX5MpDbZf4pjFAUBSsr9bd2DDW8RaWiHISrhhw?e=bokPqG" xr:uid="{C95D258A-A231-40CB-8456-D5EFF14B05BC}"/>
    <hyperlink ref="L6" r:id="rId6" display="../../../../:b:/g/personal/fwatson_itcr_ac_cr/EY4Zr6boaX5MpDbZf4pjFAUBSsr9bd2DDW8RaWiHISrhhw?e=bokPqG" xr:uid="{678DDA15-E167-4954-997C-7BB91F81B953}"/>
    <hyperlink ref="L7" r:id="rId7" display="../../../../:b:/g/personal/fwatson_itcr_ac_cr/EY4Zr6boaX5MpDbZf4pjFAUBSsr9bd2DDW8RaWiHISrhhw?e=bokPqG" xr:uid="{6DA2EB0C-32AE-4AAB-882F-CFD059E84BA4}"/>
    <hyperlink ref="L8" r:id="rId8" display="../../../../:b:/g/personal/fwatson_itcr_ac_cr/EY4Zr6boaX5MpDbZf4pjFAUBSsr9bd2DDW8RaWiHISrhhw?e=bokPqG" xr:uid="{64FDE2BD-DB33-4E0A-859D-4CD9593F62DF}"/>
    <hyperlink ref="L9" r:id="rId9" display="../../../../:b:/g/personal/fwatson_itcr_ac_cr/EY4Zr6boaX5MpDbZf4pjFAUBSsr9bd2DDW8RaWiHISrhhw?e=bokPqG" xr:uid="{53C65CDF-5B55-4339-8059-F4D296544F0E}"/>
    <hyperlink ref="L10" r:id="rId10" display="../../../../:b:/g/personal/fwatson_itcr_ac_cr/EY4Zr6boaX5MpDbZf4pjFAUBSsr9bd2DDW8RaWiHISrhhw?e=bokPqG" xr:uid="{AE5F1070-1F8E-4033-8F3B-4CA363F4C361}"/>
    <hyperlink ref="L11" r:id="rId11" display="../../../../:b:/g/personal/fwatson_itcr_ac_cr/EY4Zr6boaX5MpDbZf4pjFAUBSsr9bd2DDW8RaWiHISrhhw?e=bokPqG" xr:uid="{F5F42FDC-9F30-44D6-B949-2C9F819D3DB1}"/>
    <hyperlink ref="L12" r:id="rId12" display="../../../../:b:/g/personal/fwatson_itcr_ac_cr/EY4Zr6boaX5MpDbZf4pjFAUBSsr9bd2DDW8RaWiHISrhhw?e=bokPqG" xr:uid="{0789E158-4010-4CAA-B6EA-9D616135C732}"/>
    <hyperlink ref="L13" r:id="rId13" display="../../../../:b:/g/personal/fwatson_itcr_ac_cr/EY4Zr6boaX5MpDbZf4pjFAUBSsr9bd2DDW8RaWiHISrhhw?e=bokPqG" xr:uid="{EBBAEE71-8C54-4119-9515-19CECEDC170F}"/>
    <hyperlink ref="L14" r:id="rId14" display="../../../../:b:/g/personal/fwatson_itcr_ac_cr/EY4Zr6boaX5MpDbZf4pjFAUBSsr9bd2DDW8RaWiHISrhhw?e=bokPqG" xr:uid="{58970FD8-7FDE-4088-B420-696E79A1B0F2}"/>
    <hyperlink ref="L15" r:id="rId15" display="../../../../:b:/g/personal/fwatson_itcr_ac_cr/EY4Zr6boaX5MpDbZf4pjFAUBSsr9bd2DDW8RaWiHISrhhw?e=bokPqG" xr:uid="{34BB86AC-3585-4BAD-BB3D-347BAE4974D6}"/>
    <hyperlink ref="L16" r:id="rId16" display="../../../../:b:/g/personal/fwatson_itcr_ac_cr/EY4Zr6boaX5MpDbZf4pjFAUBSsr9bd2DDW8RaWiHISrhhw?e=bokPqG" xr:uid="{39EC5691-2F37-411D-8941-B5695CBD141E}"/>
    <hyperlink ref="L17" r:id="rId17" display="../../../../:b:/g/personal/fwatson_itcr_ac_cr/EY4Zr6boaX5MpDbZf4pjFAUBSsr9bd2DDW8RaWiHISrhhw?e=bokPqG" xr:uid="{A33A1F50-1767-48C9-AE11-948D3CD0D08A}"/>
    <hyperlink ref="L18" r:id="rId18" display="../../../../:b:/g/personal/fwatson_itcr_ac_cr/EY4Zr6boaX5MpDbZf4pjFAUBSsr9bd2DDW8RaWiHISrhhw?e=bokPqG" xr:uid="{0DFC2E5A-17BE-4696-B3C5-650A5FFC2048}"/>
    <hyperlink ref="L19" r:id="rId19" display="../../../../:b:/g/personal/fwatson_itcr_ac_cr/EY4Zr6boaX5MpDbZf4pjFAUBSsr9bd2DDW8RaWiHISrhhw?e=bokPqG" xr:uid="{AD1F7033-1CEC-457B-B699-8943949214C5}"/>
    <hyperlink ref="L20" r:id="rId20" display="../../../../:b:/g/personal/fwatson_itcr_ac_cr/EY4Zr6boaX5MpDbZf4pjFAUBSsr9bd2DDW8RaWiHISrhhw?e=bokPqG" xr:uid="{2E5E00DD-F74E-43C7-8A87-A40F5DF80E87}"/>
    <hyperlink ref="L21" r:id="rId21" display="../../../../:b:/g/personal/fwatson_itcr_ac_cr/EY4Zr6boaX5MpDbZf4pjFAUBSsr9bd2DDW8RaWiHISrhhw?e=bokPqG" xr:uid="{A061F6E7-C475-4D38-8CA4-0F3DFF19EED6}"/>
    <hyperlink ref="L22" r:id="rId22" display="../../../../:b:/g/personal/fwatson_itcr_ac_cr/EY4Zr6boaX5MpDbZf4pjFAUBSsr9bd2DDW8RaWiHISrhhw?e=bokPqG" xr:uid="{820E9620-21AB-401F-BB54-1FD7D3104BF7}"/>
    <hyperlink ref="L23" r:id="rId23" display="../../../../:b:/g/personal/fwatson_itcr_ac_cr/EY4Zr6boaX5MpDbZf4pjFAUBSsr9bd2DDW8RaWiHISrhhw?e=bokPqG" xr:uid="{0A96C453-7369-4113-A89F-E0E581830A0C}"/>
    <hyperlink ref="L24" r:id="rId24" display="../../../../:b:/g/personal/fwatson_itcr_ac_cr/EY4Zr6boaX5MpDbZf4pjFAUBSsr9bd2DDW8RaWiHISrhhw?e=bokPqG" xr:uid="{157AE79F-56E5-4DC1-94D3-C02806843C57}"/>
    <hyperlink ref="L25" r:id="rId25" display="../../../../:b:/g/personal/fwatson_itcr_ac_cr/EY4Zr6boaX5MpDbZf4pjFAUBSsr9bd2DDW8RaWiHISrhhw?e=bokPqG" xr:uid="{DD3BBC18-16F9-43DA-BAD8-C76FB51F86AB}"/>
    <hyperlink ref="L26" r:id="rId26" display="../../../../:b:/g/personal/fwatson_itcr_ac_cr/EY4Zr6boaX5MpDbZf4pjFAUBSsr9bd2DDW8RaWiHISrhhw?e=bokPqG" xr:uid="{16836909-E173-41BA-8D53-AEAF9D00637D}"/>
    <hyperlink ref="L27" r:id="rId27" display="../../../../:b:/g/personal/fwatson_itcr_ac_cr/EY4Zr6boaX5MpDbZf4pjFAUBSsr9bd2DDW8RaWiHISrhhw?e=bokPqG" xr:uid="{583D0BA5-BF63-4870-836A-E24DF497D450}"/>
    <hyperlink ref="L28" r:id="rId28" display="../../../../:b:/g/personal/fwatson_itcr_ac_cr/EY4Zr6boaX5MpDbZf4pjFAUBSsr9bd2DDW8RaWiHISrhhw?e=bokPqG" xr:uid="{CA1B6504-C8EA-42D7-BE85-7D4285C3B529}"/>
    <hyperlink ref="L30" r:id="rId29" display="../../../../:b:/g/personal/fwatson_itcr_ac_cr/EdH2JTNxxI5EotSd-AI8JrQBDJeuwThvdp0QBlWajzH5OA?e=XtH8VJ" xr:uid="{D0C3AD44-8038-47B2-A235-A6DA30BEE9C3}"/>
    <hyperlink ref="L31" r:id="rId30" display="../../../../:b:/g/personal/fwatson_itcr_ac_cr/EdH2JTNxxI5EotSd-AI8JrQBDJeuwThvdp0QBlWajzH5OA?e=XtH8VJ" xr:uid="{B895E00F-2217-45B6-AB09-2F3D0DB10DFD}"/>
    <hyperlink ref="L32" r:id="rId31" display="../../../../:b:/g/personal/fwatson_itcr_ac_cr/EdH2JTNxxI5EotSd-AI8JrQBDJeuwThvdp0QBlWajzH5OA?e=XtH8VJ" xr:uid="{313991CB-FC9C-45E8-B615-BD201D4E4CFC}"/>
    <hyperlink ref="L33" r:id="rId32" display="../../../../:b:/g/personal/fwatson_itcr_ac_cr/EdH2JTNxxI5EotSd-AI8JrQBDJeuwThvdp0QBlWajzH5OA?e=XtH8VJ" xr:uid="{2B5EE75E-95DB-431E-9F0E-37E62C638807}"/>
    <hyperlink ref="L34" r:id="rId33" display="../../../../:b:/g/personal/fwatson_itcr_ac_cr/EdH2JTNxxI5EotSd-AI8JrQBDJeuwThvdp0QBlWajzH5OA?e=XtH8VJ" xr:uid="{F16ADAA1-D52E-4614-9672-042F31DBA35E}"/>
    <hyperlink ref="L35" r:id="rId34" display="../../../../:b:/g/personal/fwatson_itcr_ac_cr/EdH2JTNxxI5EotSd-AI8JrQBDJeuwThvdp0QBlWajzH5OA?e=XtH8VJ" xr:uid="{F326443D-DA4C-4094-841F-397E6199C94C}"/>
    <hyperlink ref="L36" r:id="rId35" display="../../../../:b:/g/personal/fwatson_itcr_ac_cr/EdH2JTNxxI5EotSd-AI8JrQBDJeuwThvdp0QBlWajzH5OA?e=XtH8VJ" xr:uid="{8FFCA534-FF32-447D-9BDC-495A8E9C7079}"/>
    <hyperlink ref="L37" r:id="rId36" display="../../../../:b:/g/personal/fwatson_itcr_ac_cr/EdH2JTNxxI5EotSd-AI8JrQBDJeuwThvdp0QBlWajzH5OA?e=XtH8VJ" xr:uid="{A2E4616B-99C7-42B1-AB16-B7E55186F3AC}"/>
    <hyperlink ref="L38" r:id="rId37" display="../../../../:b:/g/personal/fwatson_itcr_ac_cr/EdH2JTNxxI5EotSd-AI8JrQBDJeuwThvdp0QBlWajzH5OA?e=XtH8VJ" xr:uid="{162D7D46-8199-4DE8-9084-0623A7FF25F8}"/>
    <hyperlink ref="L39" r:id="rId38" display="../../../../:b:/g/personal/fwatson_itcr_ac_cr/EdH2JTNxxI5EotSd-AI8JrQBDJeuwThvdp0QBlWajzH5OA?e=XtH8VJ" xr:uid="{6E99BDFB-ED8F-483D-9031-987B2F62D681}"/>
    <hyperlink ref="L40" r:id="rId39" display="../../../../:b:/g/personal/fwatson_itcr_ac_cr/EdH2JTNxxI5EotSd-AI8JrQBDJeuwThvdp0QBlWajzH5OA?e=XtH8VJ" xr:uid="{5C4BE8EA-7712-4373-BCB9-AE86B7A499B7}"/>
    <hyperlink ref="L41" r:id="rId40" display="../../../../:b:/g/personal/fwatson_itcr_ac_cr/EdH2JTNxxI5EotSd-AI8JrQBDJeuwThvdp0QBlWajzH5OA?e=XtH8VJ" xr:uid="{9651F82F-579E-421F-9F48-2D8FECE86842}"/>
    <hyperlink ref="L42" r:id="rId41" display="../../../../:b:/g/personal/fwatson_itcr_ac_cr/EdH2JTNxxI5EotSd-AI8JrQBDJeuwThvdp0QBlWajzH5OA?e=XtH8VJ" xr:uid="{F7EB571A-9F64-44E3-B3DB-1F461776F0C5}"/>
    <hyperlink ref="L43" r:id="rId42" display="../../../../:b:/g/personal/fwatson_itcr_ac_cr/EdH2JTNxxI5EotSd-AI8JrQBDJeuwThvdp0QBlWajzH5OA?e=XtH8VJ" xr:uid="{2AF15366-57BE-468B-A92F-20BD7794F935}"/>
  </hyperlinks>
  <pageMargins left="0.7" right="0.7" top="0.75" bottom="0.75" header="0.3" footer="0.3"/>
  <pageSetup orientation="portrait" r:id="rId4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Z165"/>
  <sheetViews>
    <sheetView showGridLines="0" topLeftCell="A26" zoomScale="80" zoomScaleNormal="80" workbookViewId="0">
      <selection activeCell="J18" sqref="J18"/>
    </sheetView>
  </sheetViews>
  <sheetFormatPr baseColWidth="10" defaultColWidth="11.42578125" defaultRowHeight="14.25" x14ac:dyDescent="0.2"/>
  <cols>
    <col min="1" max="1" width="16.5703125" style="1" customWidth="1"/>
    <col min="2" max="2" width="13.28515625" style="48" customWidth="1"/>
    <col min="3" max="3" width="12" style="48" customWidth="1"/>
    <col min="4" max="4" width="11.42578125" style="48" customWidth="1"/>
    <col min="5" max="9" width="11.42578125" style="49"/>
    <col min="10" max="10" width="15.42578125" style="49" customWidth="1"/>
    <col min="11" max="12" width="17.28515625" style="49" customWidth="1"/>
    <col min="13" max="14" width="11.42578125" style="49"/>
    <col min="15" max="15" width="11.42578125" style="49" customWidth="1"/>
    <col min="16" max="16" width="11.42578125" style="49"/>
    <col min="17" max="16384" width="11.42578125" style="1"/>
  </cols>
  <sheetData>
    <row r="1" spans="1:22" ht="74.25" customHeight="1" thickBot="1" x14ac:dyDescent="0.25">
      <c r="A1" s="129" t="s">
        <v>127</v>
      </c>
      <c r="B1" s="129"/>
      <c r="C1" s="129"/>
      <c r="D1" s="129"/>
      <c r="E1" s="129"/>
      <c r="F1" s="129"/>
      <c r="G1" s="129"/>
      <c r="H1" s="129"/>
      <c r="I1" s="129"/>
      <c r="J1" s="129"/>
      <c r="K1" s="129"/>
      <c r="L1" s="129"/>
      <c r="M1" s="129"/>
      <c r="N1" s="129"/>
      <c r="O1" s="129"/>
      <c r="P1" s="129"/>
      <c r="Q1" s="129"/>
      <c r="R1" s="129"/>
      <c r="S1" s="129"/>
      <c r="T1" s="129"/>
      <c r="U1" s="129"/>
      <c r="V1" s="129"/>
    </row>
    <row r="2" spans="1:22" ht="29.25" customHeight="1" x14ac:dyDescent="0.2">
      <c r="B2" s="147" t="s">
        <v>128</v>
      </c>
      <c r="C2" s="147"/>
      <c r="D2" s="147"/>
      <c r="E2" s="1"/>
      <c r="F2" s="148" t="s">
        <v>129</v>
      </c>
      <c r="G2" s="142" t="s">
        <v>130</v>
      </c>
      <c r="H2" s="142"/>
      <c r="I2" s="142"/>
      <c r="J2" s="142" t="s">
        <v>30</v>
      </c>
      <c r="K2" s="142"/>
      <c r="L2" s="143"/>
      <c r="M2" s="1"/>
      <c r="N2" s="1"/>
      <c r="O2" s="1"/>
      <c r="P2" s="1"/>
    </row>
    <row r="3" spans="1:22" ht="14.45" customHeight="1" x14ac:dyDescent="0.2">
      <c r="B3" s="52" t="s">
        <v>131</v>
      </c>
      <c r="C3" s="50">
        <v>0.44764522899999998</v>
      </c>
      <c r="D3" s="54" t="s">
        <v>132</v>
      </c>
      <c r="E3" s="1"/>
      <c r="F3" s="149"/>
      <c r="G3" s="145"/>
      <c r="H3" s="145"/>
      <c r="I3" s="145"/>
      <c r="J3" s="58" t="s">
        <v>133</v>
      </c>
      <c r="K3" s="58" t="s">
        <v>134</v>
      </c>
      <c r="L3" s="59" t="s">
        <v>135</v>
      </c>
      <c r="M3" s="1"/>
      <c r="N3" s="1"/>
      <c r="O3" s="1"/>
      <c r="P3" s="1"/>
    </row>
    <row r="4" spans="1:22" ht="15" customHeight="1" thickBot="1" x14ac:dyDescent="0.25">
      <c r="B4" s="52" t="s">
        <v>136</v>
      </c>
      <c r="C4" s="50">
        <v>2240.8380000000002</v>
      </c>
      <c r="D4" s="54" t="s">
        <v>137</v>
      </c>
      <c r="E4" s="1"/>
      <c r="F4" s="150"/>
      <c r="G4" s="146"/>
      <c r="H4" s="146"/>
      <c r="I4" s="146"/>
      <c r="J4" s="60" t="s">
        <v>31</v>
      </c>
      <c r="K4" s="60" t="s">
        <v>32</v>
      </c>
      <c r="L4" s="61" t="s">
        <v>33</v>
      </c>
      <c r="M4" s="1"/>
      <c r="N4" s="1" t="s">
        <v>138</v>
      </c>
      <c r="O4" s="1"/>
      <c r="P4" s="1"/>
    </row>
    <row r="5" spans="1:22" ht="15" x14ac:dyDescent="0.25">
      <c r="B5" s="52" t="s">
        <v>139</v>
      </c>
      <c r="C5" s="50">
        <v>2189.5219999999999</v>
      </c>
      <c r="D5" s="54" t="s">
        <v>137</v>
      </c>
      <c r="E5" s="1"/>
      <c r="F5" s="68">
        <v>1</v>
      </c>
      <c r="G5" s="144" t="s">
        <v>39</v>
      </c>
      <c r="H5" s="144"/>
      <c r="I5" s="144"/>
      <c r="J5" s="62">
        <f>+VLOOKUP(G5,'Ecuaciones IDF'!$B$2:$K$43,4,FALSE)</f>
        <v>483.72</v>
      </c>
      <c r="K5" s="62">
        <f>+VLOOKUP(G5,'Ecuaciones IDF'!$B$2:$K$43,5,FALSE)</f>
        <v>0.126</v>
      </c>
      <c r="L5" s="63">
        <f>+VLOOKUP(G5,'Ecuaciones IDF'!$B$2:$K$43,6,FALSE)</f>
        <v>0.54200000000000004</v>
      </c>
      <c r="M5" s="1"/>
      <c r="N5" s="1"/>
      <c r="O5" s="1"/>
      <c r="P5" s="1"/>
    </row>
    <row r="6" spans="1:22" ht="15" x14ac:dyDescent="0.25">
      <c r="B6" s="52" t="s">
        <v>140</v>
      </c>
      <c r="C6" s="50">
        <v>1872.3710000000001</v>
      </c>
      <c r="D6" s="54" t="s">
        <v>137</v>
      </c>
      <c r="E6" s="1"/>
      <c r="F6" s="69">
        <v>2</v>
      </c>
      <c r="G6" s="144" t="s">
        <v>43</v>
      </c>
      <c r="H6" s="144"/>
      <c r="I6" s="144"/>
      <c r="J6" s="62">
        <f>+VLOOKUP(G6,'Ecuaciones IDF'!$B$2:$K$43,4,FALSE)</f>
        <v>372.76999999999902</v>
      </c>
      <c r="K6" s="62">
        <f>+VLOOKUP(G6,'Ecuaciones IDF'!$B$2:$K$43,5,FALSE)</f>
        <v>0.11600000000000001</v>
      </c>
      <c r="L6" s="63">
        <f>+VLOOKUP(G6,'Ecuaciones IDF'!$B$2:$K$43,6,FALSE)</f>
        <v>0.497</v>
      </c>
      <c r="M6" s="1"/>
      <c r="N6" s="1" t="s">
        <v>141</v>
      </c>
      <c r="O6" s="1"/>
      <c r="P6" s="1"/>
    </row>
    <row r="7" spans="1:22" ht="15" x14ac:dyDescent="0.25">
      <c r="B7" s="52" t="s">
        <v>142</v>
      </c>
      <c r="C7" s="53">
        <f>(C5-C6)/C4</f>
        <v>0.14153231960543325</v>
      </c>
      <c r="D7" s="54" t="s">
        <v>143</v>
      </c>
      <c r="E7" s="1"/>
      <c r="F7" s="69">
        <v>3</v>
      </c>
      <c r="G7" s="144" t="s">
        <v>45</v>
      </c>
      <c r="H7" s="144"/>
      <c r="I7" s="144"/>
      <c r="J7" s="62">
        <f>+VLOOKUP(G7,'Ecuaciones IDF'!$B$2:$K$43,4,FALSE)</f>
        <v>548</v>
      </c>
      <c r="K7" s="62">
        <f>+VLOOKUP(G7,'Ecuaciones IDF'!$B$2:$K$43,5,FALSE)</f>
        <v>0.153</v>
      </c>
      <c r="L7" s="63">
        <f>+VLOOKUP(G7,'Ecuaciones IDF'!$B$2:$K$43,6,FALSE)</f>
        <v>0.6</v>
      </c>
      <c r="M7" s="1"/>
      <c r="N7" s="1" t="s">
        <v>144</v>
      </c>
      <c r="O7" s="1"/>
      <c r="P7" s="1"/>
    </row>
    <row r="8" spans="1:22" ht="15" x14ac:dyDescent="0.25">
      <c r="B8" s="52" t="s">
        <v>145</v>
      </c>
      <c r="C8" s="53">
        <f>+(C3/PI())^0.5</f>
        <v>0.37747834625804288</v>
      </c>
      <c r="D8" s="54" t="s">
        <v>146</v>
      </c>
      <c r="E8" s="1"/>
      <c r="F8" s="69">
        <v>4</v>
      </c>
      <c r="G8" s="144"/>
      <c r="H8" s="144"/>
      <c r="I8" s="144"/>
      <c r="J8" s="62" t="e">
        <f>+VLOOKUP(G8,'Ecuaciones IDF'!$B$2:$K$43,4,FALSE)</f>
        <v>#N/A</v>
      </c>
      <c r="K8" s="62" t="e">
        <f>+VLOOKUP(G8,'Ecuaciones IDF'!$B$2:$K$43,5,FALSE)</f>
        <v>#N/A</v>
      </c>
      <c r="L8" s="63" t="e">
        <f>+VLOOKUP(G8,'Ecuaciones IDF'!$B$2:$K$43,6,FALSE)</f>
        <v>#N/A</v>
      </c>
      <c r="M8" s="1"/>
      <c r="N8" s="1" t="s">
        <v>147</v>
      </c>
      <c r="O8" s="1"/>
      <c r="P8" s="1"/>
    </row>
    <row r="9" spans="1:22" ht="15" x14ac:dyDescent="0.25">
      <c r="E9" s="1"/>
      <c r="F9" s="69">
        <v>5</v>
      </c>
      <c r="G9" s="144"/>
      <c r="H9" s="144"/>
      <c r="I9" s="144"/>
      <c r="J9" s="62" t="e">
        <f>+VLOOKUP(G9,'Ecuaciones IDF'!$B$2:$K$43,4,FALSE)</f>
        <v>#N/A</v>
      </c>
      <c r="K9" s="62" t="e">
        <f>+VLOOKUP(G9,'Ecuaciones IDF'!$B$2:$K$43,5,FALSE)</f>
        <v>#N/A</v>
      </c>
      <c r="L9" s="63" t="e">
        <f>+VLOOKUP(G9,'Ecuaciones IDF'!$B$2:$K$43,6,FALSE)</f>
        <v>#N/A</v>
      </c>
      <c r="M9" s="1"/>
      <c r="N9" s="1" t="s">
        <v>148</v>
      </c>
      <c r="O9" s="1"/>
      <c r="P9" s="1"/>
    </row>
    <row r="10" spans="1:22" ht="15" x14ac:dyDescent="0.25">
      <c r="B10" s="145" t="s">
        <v>149</v>
      </c>
      <c r="C10" s="145"/>
      <c r="D10" s="145"/>
      <c r="E10" s="1"/>
      <c r="F10" s="69">
        <v>6</v>
      </c>
      <c r="G10" s="144"/>
      <c r="H10" s="144"/>
      <c r="I10" s="144"/>
      <c r="J10" s="62" t="e">
        <f>+VLOOKUP(G10,'Ecuaciones IDF'!$B$2:$K$43,4,FALSE)</f>
        <v>#N/A</v>
      </c>
      <c r="K10" s="62" t="e">
        <f>+VLOOKUP(G10,'Ecuaciones IDF'!$B$2:$K$43,5,FALSE)</f>
        <v>#N/A</v>
      </c>
      <c r="L10" s="63" t="e">
        <f>+VLOOKUP(G10,'Ecuaciones IDF'!$B$2:$K$43,6,FALSE)</f>
        <v>#N/A</v>
      </c>
      <c r="M10" s="1"/>
      <c r="N10" s="1"/>
      <c r="O10" s="1"/>
      <c r="P10" s="1"/>
    </row>
    <row r="11" spans="1:22" ht="15" x14ac:dyDescent="0.25">
      <c r="B11" s="138" t="s">
        <v>150</v>
      </c>
      <c r="C11" s="138"/>
      <c r="D11" s="53">
        <f>0.02*C4^0.77*C7^(-0.385)</f>
        <v>16.134913256353407</v>
      </c>
      <c r="E11" s="1"/>
      <c r="F11" s="69">
        <v>7</v>
      </c>
      <c r="G11" s="131"/>
      <c r="H11" s="131"/>
      <c r="I11" s="131"/>
      <c r="J11" s="64" t="e">
        <f>+VLOOKUP(G11,'Ecuaciones IDF'!$B$2:$K$43,4,FALSE)</f>
        <v>#N/A</v>
      </c>
      <c r="K11" s="64" t="e">
        <f>+VLOOKUP(G11,'Ecuaciones IDF'!$B$2:$K$43,5,FALSE)</f>
        <v>#N/A</v>
      </c>
      <c r="L11" s="65" t="e">
        <f>+VLOOKUP(G11,'Ecuaciones IDF'!$B$2:$K$43,6,FALSE)</f>
        <v>#N/A</v>
      </c>
      <c r="M11" s="1"/>
      <c r="N11" s="1"/>
      <c r="O11" s="1"/>
      <c r="P11" s="1"/>
    </row>
    <row r="12" spans="1:22" ht="15" x14ac:dyDescent="0.25">
      <c r="B12" s="138" t="s">
        <v>151</v>
      </c>
      <c r="C12" s="138"/>
      <c r="D12" s="55">
        <f>+(C4/1000/(1.5*C8)*SQRT(C3^2/(C7*100)))*60</f>
        <v>28.254300260300756</v>
      </c>
      <c r="E12" s="1"/>
      <c r="F12" s="69">
        <v>8</v>
      </c>
      <c r="G12" s="131"/>
      <c r="H12" s="131"/>
      <c r="I12" s="131"/>
      <c r="J12" s="64" t="e">
        <f>+VLOOKUP(G12,'Ecuaciones IDF'!$B$2:$K$43,4,FALSE)</f>
        <v>#N/A</v>
      </c>
      <c r="K12" s="64" t="e">
        <f>+VLOOKUP(G12,'Ecuaciones IDF'!$B$2:$K$43,5,FALSE)</f>
        <v>#N/A</v>
      </c>
      <c r="L12" s="65" t="e">
        <f>+VLOOKUP(G12,'Ecuaciones IDF'!$B$2:$K$43,6,FALSE)</f>
        <v>#N/A</v>
      </c>
      <c r="M12" s="1"/>
      <c r="N12" s="1"/>
      <c r="O12" s="1"/>
      <c r="P12" s="1"/>
    </row>
    <row r="13" spans="1:22" ht="15.75" thickBot="1" x14ac:dyDescent="0.3">
      <c r="B13" s="138" t="s">
        <v>152</v>
      </c>
      <c r="C13" s="138"/>
      <c r="D13" s="55">
        <f>(C4/1000/SQRT(C7)*(C3*C4/1000)^0.5/(C7*100)^0.5)*60</f>
        <v>95.143318898102351</v>
      </c>
      <c r="E13" s="1"/>
      <c r="F13" s="70">
        <v>9</v>
      </c>
      <c r="G13" s="132"/>
      <c r="H13" s="132"/>
      <c r="I13" s="132"/>
      <c r="J13" s="66" t="e">
        <f>+VLOOKUP(G13,'Ecuaciones IDF'!$B$2:$K$43,4,FALSE)</f>
        <v>#N/A</v>
      </c>
      <c r="K13" s="66" t="e">
        <f>+VLOOKUP(G13,'Ecuaciones IDF'!$B$2:$K$43,5,FALSE)</f>
        <v>#N/A</v>
      </c>
      <c r="L13" s="67" t="e">
        <f>+VLOOKUP(G13,'Ecuaciones IDF'!$B$2:$K$43,6,FALSE)</f>
        <v>#N/A</v>
      </c>
      <c r="M13" s="1"/>
      <c r="N13" s="1"/>
      <c r="O13" s="1"/>
      <c r="P13" s="1"/>
    </row>
    <row r="14" spans="1:22" x14ac:dyDescent="0.2">
      <c r="B14" s="138" t="s">
        <v>153</v>
      </c>
      <c r="C14" s="138"/>
      <c r="D14" s="55">
        <f>+(4*SQRT(C3)+1.5*C4/1000)/(0.8*SQRT(C5-C6))*60</f>
        <v>25.42646570543506</v>
      </c>
      <c r="E14" s="1"/>
      <c r="F14" s="1"/>
      <c r="G14" s="1"/>
      <c r="H14" s="1"/>
      <c r="I14" s="1"/>
      <c r="J14" s="1"/>
      <c r="K14" s="1"/>
      <c r="L14" s="1"/>
      <c r="M14" s="1"/>
      <c r="N14" s="1"/>
      <c r="O14" s="1"/>
      <c r="P14" s="1"/>
    </row>
    <row r="15" spans="1:22" ht="15.75" customHeight="1" x14ac:dyDescent="0.2">
      <c r="B15" s="139" t="s">
        <v>154</v>
      </c>
      <c r="C15" s="139"/>
      <c r="D15" s="55">
        <f>(C4/1000/SQRT(C3)*C3^0.5/(C7*100))*60</f>
        <v>9.499616792462902</v>
      </c>
      <c r="E15" s="1"/>
      <c r="F15" s="1"/>
      <c r="G15" s="1"/>
      <c r="H15" s="1"/>
      <c r="I15" s="1"/>
      <c r="J15" s="1"/>
      <c r="K15" s="1"/>
      <c r="L15" s="1"/>
      <c r="M15" s="1"/>
      <c r="N15" s="1"/>
      <c r="O15" s="1"/>
      <c r="P15" s="1"/>
    </row>
    <row r="16" spans="1:22" ht="15.75" customHeight="1" x14ac:dyDescent="0.2">
      <c r="B16" s="138" t="s">
        <v>155</v>
      </c>
      <c r="C16" s="138"/>
      <c r="D16" s="55">
        <f>60*0.3*(C4/1000/C7^0.25)^0.76</f>
        <v>48.186112087766084</v>
      </c>
      <c r="E16" s="1"/>
      <c r="F16" s="1"/>
      <c r="G16" s="1"/>
      <c r="H16" s="1"/>
      <c r="I16" s="1"/>
      <c r="J16" s="1"/>
      <c r="K16" s="1"/>
      <c r="L16" s="1"/>
      <c r="M16" s="1"/>
      <c r="N16" s="1"/>
      <c r="O16" s="1"/>
      <c r="P16" s="1"/>
    </row>
    <row r="17" spans="1:16" x14ac:dyDescent="0.2">
      <c r="B17" s="1"/>
      <c r="C17" s="1"/>
      <c r="D17" s="1"/>
      <c r="E17" s="1"/>
      <c r="F17" s="1"/>
      <c r="G17" s="1"/>
      <c r="H17" s="1"/>
      <c r="I17" s="1"/>
      <c r="J17" s="1"/>
      <c r="K17" s="1"/>
      <c r="L17" s="1"/>
      <c r="M17" s="1"/>
      <c r="N17" s="1"/>
      <c r="O17" s="1"/>
      <c r="P17" s="1"/>
    </row>
    <row r="18" spans="1:16" ht="15" customHeight="1" x14ac:dyDescent="0.25">
      <c r="B18" s="133" t="s">
        <v>156</v>
      </c>
      <c r="C18" s="133"/>
      <c r="D18" s="133"/>
      <c r="E18" s="133"/>
      <c r="F18" s="133"/>
      <c r="G18" s="1"/>
      <c r="H18" s="1"/>
      <c r="I18" s="1"/>
      <c r="J18" s="1"/>
      <c r="K18" s="1"/>
      <c r="L18" s="1"/>
      <c r="M18" s="1"/>
      <c r="N18" s="1"/>
      <c r="O18" s="1"/>
      <c r="P18" s="1"/>
    </row>
    <row r="19" spans="1:16" ht="15" x14ac:dyDescent="0.2">
      <c r="B19" s="135" t="s">
        <v>157</v>
      </c>
      <c r="C19" s="136"/>
      <c r="D19" s="137"/>
      <c r="E19" s="51">
        <v>50</v>
      </c>
      <c r="F19" s="54" t="s">
        <v>158</v>
      </c>
      <c r="G19" s="1"/>
      <c r="H19" s="1"/>
      <c r="I19" s="1"/>
      <c r="J19" s="1"/>
      <c r="K19" s="1"/>
      <c r="L19" s="1"/>
      <c r="M19" s="1"/>
      <c r="N19" s="1"/>
      <c r="O19" s="1"/>
      <c r="P19" s="1"/>
    </row>
    <row r="20" spans="1:16" ht="15" x14ac:dyDescent="0.2">
      <c r="B20" s="135" t="s">
        <v>159</v>
      </c>
      <c r="C20" s="136"/>
      <c r="D20" s="137"/>
      <c r="E20" s="51">
        <v>1</v>
      </c>
      <c r="F20" s="54" t="s">
        <v>160</v>
      </c>
      <c r="G20" s="1"/>
      <c r="H20" s="1"/>
      <c r="I20" s="1"/>
      <c r="J20" s="1"/>
      <c r="K20" s="1"/>
      <c r="L20" s="1"/>
      <c r="M20" s="1"/>
      <c r="N20" s="1"/>
      <c r="O20" s="1"/>
      <c r="P20" s="1"/>
    </row>
    <row r="21" spans="1:16" x14ac:dyDescent="0.2">
      <c r="B21" s="135" t="s">
        <v>161</v>
      </c>
      <c r="C21" s="136"/>
      <c r="D21" s="137"/>
      <c r="E21" s="56">
        <f>ROUNDUP( AVERAGE(D11:D16),0)</f>
        <v>38</v>
      </c>
      <c r="F21" s="54" t="s">
        <v>160</v>
      </c>
      <c r="G21" s="1"/>
      <c r="H21" s="1"/>
      <c r="I21" s="1"/>
      <c r="J21" s="1"/>
      <c r="K21" s="1"/>
      <c r="L21" s="1"/>
      <c r="M21" s="1"/>
      <c r="N21" s="1"/>
      <c r="O21" s="1"/>
      <c r="P21" s="1"/>
    </row>
    <row r="22" spans="1:16" x14ac:dyDescent="0.2">
      <c r="B22" s="135" t="s">
        <v>162</v>
      </c>
      <c r="C22" s="136"/>
      <c r="D22" s="137"/>
      <c r="E22" s="56">
        <f>+E21/E20</f>
        <v>38</v>
      </c>
      <c r="F22" s="57"/>
      <c r="G22" s="1"/>
      <c r="H22" s="1"/>
      <c r="I22" s="1"/>
      <c r="J22" s="1"/>
      <c r="K22" s="1"/>
      <c r="L22" s="1"/>
      <c r="M22" s="1"/>
      <c r="N22" s="1"/>
      <c r="O22" s="1"/>
      <c r="P22" s="1"/>
    </row>
    <row r="23" spans="1:16" x14ac:dyDescent="0.2">
      <c r="B23" s="135" t="s">
        <v>163</v>
      </c>
      <c r="C23" s="136"/>
      <c r="D23" s="137"/>
      <c r="E23" s="56">
        <f>+COUNT(J5:J13)</f>
        <v>3</v>
      </c>
      <c r="F23" s="57"/>
      <c r="G23" s="1"/>
      <c r="H23" s="1"/>
      <c r="I23" s="1"/>
      <c r="J23" s="1"/>
      <c r="K23" s="1"/>
      <c r="L23" s="1"/>
      <c r="M23" s="1"/>
      <c r="N23" s="1"/>
      <c r="O23" s="1"/>
      <c r="P23" s="1"/>
    </row>
    <row r="24" spans="1:16" x14ac:dyDescent="0.2">
      <c r="B24" s="1"/>
      <c r="C24" s="1"/>
      <c r="D24" s="1"/>
      <c r="E24" s="1"/>
      <c r="F24" s="1"/>
      <c r="G24" s="1"/>
      <c r="H24" s="1"/>
      <c r="I24" s="1"/>
      <c r="J24" s="1"/>
      <c r="K24" s="1"/>
      <c r="L24" s="1"/>
      <c r="M24" s="1"/>
      <c r="N24" s="1"/>
      <c r="O24" s="1"/>
      <c r="P24" s="1"/>
    </row>
    <row r="25" spans="1:16" x14ac:dyDescent="0.2">
      <c r="B25" s="49"/>
      <c r="C25" s="49"/>
      <c r="D25" s="49"/>
      <c r="G25" s="1"/>
      <c r="H25" s="1"/>
      <c r="I25" s="1"/>
      <c r="J25" s="1"/>
      <c r="K25" s="1"/>
      <c r="L25" s="1"/>
      <c r="M25" s="1"/>
      <c r="N25" s="1"/>
      <c r="O25" s="1"/>
      <c r="P25" s="1"/>
    </row>
    <row r="26" spans="1:16" ht="64.5" customHeight="1" thickBot="1" x14ac:dyDescent="0.25">
      <c r="A26" s="140" t="s">
        <v>162</v>
      </c>
      <c r="B26" s="74" t="s">
        <v>164</v>
      </c>
      <c r="C26" s="75">
        <v>110.26090566478121</v>
      </c>
      <c r="D26" s="75">
        <v>96.242972230589373</v>
      </c>
      <c r="E26" s="75">
        <v>112.42238932910672</v>
      </c>
      <c r="F26" s="75"/>
      <c r="G26" s="75"/>
      <c r="H26" s="75"/>
      <c r="I26" s="75"/>
      <c r="J26" s="75"/>
      <c r="K26" s="75"/>
      <c r="L26" s="1"/>
      <c r="M26" s="1"/>
      <c r="N26" s="1"/>
      <c r="O26" s="1"/>
      <c r="P26" s="1"/>
    </row>
    <row r="27" spans="1:16" ht="48" customHeight="1" thickBot="1" x14ac:dyDescent="0.25">
      <c r="A27" s="141"/>
      <c r="B27" s="71" t="s">
        <v>165</v>
      </c>
      <c r="C27" s="71" t="s">
        <v>39</v>
      </c>
      <c r="D27" s="71" t="s">
        <v>43</v>
      </c>
      <c r="E27" s="71" t="s">
        <v>45</v>
      </c>
      <c r="F27" s="71"/>
      <c r="G27" s="71"/>
      <c r="H27" s="71"/>
      <c r="I27" s="71"/>
      <c r="J27" s="71"/>
      <c r="K27" s="72"/>
      <c r="L27" s="1"/>
      <c r="M27" s="1"/>
      <c r="N27" s="1"/>
    </row>
    <row r="28" spans="1:16" x14ac:dyDescent="0.2">
      <c r="A28" s="73">
        <v>1</v>
      </c>
      <c r="B28" s="56">
        <v>1</v>
      </c>
      <c r="C28" s="56">
        <v>0.86025481595633835</v>
      </c>
      <c r="D28" s="56">
        <v>0.82316853523733613</v>
      </c>
      <c r="E28" s="56">
        <v>0.76783699297745045</v>
      </c>
      <c r="F28" s="56"/>
      <c r="G28" s="56"/>
      <c r="H28" s="56"/>
      <c r="I28" s="56"/>
      <c r="J28" s="56"/>
      <c r="K28" s="56"/>
      <c r="L28" s="1"/>
      <c r="M28" s="1"/>
      <c r="N28" s="1"/>
    </row>
    <row r="29" spans="1:16" x14ac:dyDescent="0.2">
      <c r="A29" s="73">
        <v>2</v>
      </c>
      <c r="B29" s="56">
        <v>2</v>
      </c>
      <c r="C29" s="56">
        <v>0.88693797531684027</v>
      </c>
      <c r="D29" s="56">
        <v>0.84655159208267605</v>
      </c>
      <c r="E29" s="56">
        <v>0.79424565801923563</v>
      </c>
      <c r="F29" s="56"/>
      <c r="G29" s="56"/>
      <c r="H29" s="56"/>
      <c r="I29" s="56"/>
      <c r="J29" s="56"/>
      <c r="K29" s="56"/>
      <c r="L29" s="1"/>
      <c r="M29" s="1"/>
      <c r="N29" s="1"/>
    </row>
    <row r="30" spans="1:16" x14ac:dyDescent="0.2">
      <c r="A30" s="73">
        <v>3</v>
      </c>
      <c r="B30" s="56">
        <v>3</v>
      </c>
      <c r="C30" s="56">
        <v>0.91611929511601886</v>
      </c>
      <c r="D30" s="56">
        <v>0.87205710717817198</v>
      </c>
      <c r="E30" s="56">
        <v>0.82322422453428601</v>
      </c>
      <c r="F30" s="56"/>
      <c r="G30" s="56"/>
      <c r="H30" s="56"/>
      <c r="I30" s="56"/>
      <c r="J30" s="56"/>
      <c r="K30" s="56"/>
      <c r="L30" s="1"/>
      <c r="M30" s="1"/>
      <c r="N30" s="1"/>
    </row>
    <row r="31" spans="1:16" x14ac:dyDescent="0.2">
      <c r="A31" s="73">
        <v>4</v>
      </c>
      <c r="B31" s="56">
        <v>4</v>
      </c>
      <c r="C31" s="56">
        <v>0.9482093615263878</v>
      </c>
      <c r="D31" s="56">
        <v>0.90002725874085598</v>
      </c>
      <c r="E31" s="56">
        <v>0.85520549507417343</v>
      </c>
      <c r="F31" s="56"/>
      <c r="G31" s="56"/>
      <c r="H31" s="56"/>
      <c r="I31" s="56"/>
      <c r="J31" s="56"/>
      <c r="K31" s="56"/>
      <c r="L31" s="1"/>
      <c r="M31" s="1"/>
      <c r="N31" s="1"/>
    </row>
    <row r="32" spans="1:16" x14ac:dyDescent="0.2">
      <c r="A32" s="73">
        <v>5</v>
      </c>
      <c r="B32" s="56">
        <v>5</v>
      </c>
      <c r="C32" s="56">
        <v>0.98371931767506027</v>
      </c>
      <c r="D32" s="56">
        <v>0.93088683989644494</v>
      </c>
      <c r="E32" s="56">
        <v>0.89073021364936267</v>
      </c>
      <c r="F32" s="56"/>
      <c r="G32" s="56"/>
      <c r="H32" s="56"/>
      <c r="I32" s="56"/>
      <c r="J32" s="56"/>
      <c r="K32" s="56"/>
      <c r="L32" s="1"/>
      <c r="M32" s="1"/>
      <c r="N32" s="1"/>
    </row>
    <row r="33" spans="1:14" x14ac:dyDescent="0.2">
      <c r="A33" s="73">
        <v>6</v>
      </c>
      <c r="B33" s="56">
        <v>6</v>
      </c>
      <c r="C33" s="56">
        <v>1.023294800936462</v>
      </c>
      <c r="D33" s="56">
        <v>0.96517082068380233</v>
      </c>
      <c r="E33" s="56">
        <v>0.93048403594694662</v>
      </c>
      <c r="F33" s="56"/>
      <c r="G33" s="56"/>
      <c r="H33" s="56"/>
      <c r="I33" s="56"/>
      <c r="J33" s="56"/>
      <c r="K33" s="56"/>
      <c r="L33" s="1"/>
      <c r="M33" s="1"/>
      <c r="N33" s="1"/>
    </row>
    <row r="34" spans="1:14" x14ac:dyDescent="0.2">
      <c r="A34" s="73">
        <v>7</v>
      </c>
      <c r="B34" s="56">
        <v>7</v>
      </c>
      <c r="C34" s="56">
        <v>1.0677649830399858</v>
      </c>
      <c r="D34" s="56">
        <v>1.0035640556005774</v>
      </c>
      <c r="E34" s="56">
        <v>0.97535116053538218</v>
      </c>
      <c r="F34" s="56"/>
      <c r="G34" s="56"/>
      <c r="H34" s="56"/>
      <c r="I34" s="56"/>
      <c r="J34" s="56"/>
      <c r="K34" s="56"/>
      <c r="L34" s="1"/>
      <c r="M34" s="1"/>
      <c r="N34" s="1"/>
    </row>
    <row r="35" spans="1:14" x14ac:dyDescent="0.2">
      <c r="A35" s="73">
        <v>8</v>
      </c>
      <c r="B35" s="56">
        <v>8</v>
      </c>
      <c r="C35" s="56">
        <v>1.118215343373862</v>
      </c>
      <c r="D35" s="56">
        <v>1.0469600169528093</v>
      </c>
      <c r="E35" s="56">
        <v>1.0264942487093478</v>
      </c>
      <c r="F35" s="56"/>
      <c r="G35" s="56"/>
      <c r="H35" s="56"/>
      <c r="I35" s="56"/>
      <c r="J35" s="56"/>
      <c r="K35" s="56"/>
      <c r="L35" s="1"/>
      <c r="M35" s="1"/>
      <c r="N35" s="1"/>
    </row>
    <row r="36" spans="1:14" x14ac:dyDescent="0.2">
      <c r="A36" s="73">
        <v>9</v>
      </c>
      <c r="B36" s="56">
        <v>9</v>
      </c>
      <c r="C36" s="56">
        <v>1.176099038988184</v>
      </c>
      <c r="D36" s="56">
        <v>1.0965503641229191</v>
      </c>
      <c r="E36" s="56">
        <v>1.0854772851469434</v>
      </c>
      <c r="F36" s="56"/>
      <c r="G36" s="56"/>
      <c r="H36" s="56"/>
      <c r="I36" s="56"/>
      <c r="J36" s="56"/>
      <c r="K36" s="56"/>
      <c r="L36" s="1"/>
      <c r="M36" s="1"/>
      <c r="N36" s="1"/>
    </row>
    <row r="37" spans="1:14" x14ac:dyDescent="0.2">
      <c r="A37" s="73">
        <v>10</v>
      </c>
      <c r="B37" s="56">
        <v>10</v>
      </c>
      <c r="C37" s="56">
        <v>1.2434136101873818</v>
      </c>
      <c r="D37" s="56">
        <v>1.1539665183504439</v>
      </c>
      <c r="E37" s="56">
        <v>1.1544614754252578</v>
      </c>
      <c r="F37" s="56"/>
      <c r="G37" s="56"/>
      <c r="H37" s="56"/>
      <c r="I37" s="56"/>
      <c r="J37" s="56"/>
      <c r="K37" s="56"/>
      <c r="L37" s="1"/>
      <c r="M37" s="1"/>
      <c r="N37" s="1"/>
    </row>
    <row r="38" spans="1:14" x14ac:dyDescent="0.2">
      <c r="A38" s="73">
        <v>11</v>
      </c>
      <c r="B38" s="56">
        <v>11</v>
      </c>
      <c r="C38" s="56">
        <v>1.3229936650361083</v>
      </c>
      <c r="D38" s="56">
        <v>1.2215131806270705</v>
      </c>
      <c r="E38" s="56">
        <v>1.2365314721906913</v>
      </c>
      <c r="F38" s="56"/>
      <c r="G38" s="56"/>
      <c r="H38" s="56"/>
      <c r="I38" s="56"/>
      <c r="J38" s="56"/>
      <c r="K38" s="56"/>
      <c r="L38" s="1"/>
      <c r="M38" s="1"/>
      <c r="N38" s="1"/>
    </row>
    <row r="39" spans="1:14" x14ac:dyDescent="0.2">
      <c r="A39" s="73">
        <v>12</v>
      </c>
      <c r="B39" s="56">
        <v>12</v>
      </c>
      <c r="C39" s="56">
        <v>1.4190215779774249</v>
      </c>
      <c r="D39" s="56">
        <v>1.3025739093426552</v>
      </c>
      <c r="E39" s="56">
        <v>1.3362680090353649</v>
      </c>
      <c r="F39" s="56"/>
      <c r="G39" s="56"/>
      <c r="H39" s="56"/>
      <c r="I39" s="56"/>
      <c r="J39" s="56"/>
      <c r="K39" s="56"/>
      <c r="L39" s="1"/>
      <c r="M39" s="1"/>
      <c r="N39" s="1"/>
    </row>
    <row r="40" spans="1:14" x14ac:dyDescent="0.2">
      <c r="A40" s="73">
        <v>13</v>
      </c>
      <c r="B40" s="56">
        <v>13</v>
      </c>
      <c r="C40" s="56">
        <v>1.5379779735870827</v>
      </c>
      <c r="D40" s="56">
        <v>1.4023620453563481</v>
      </c>
      <c r="E40" s="56">
        <v>1.4608208228420239</v>
      </c>
      <c r="F40" s="56"/>
      <c r="G40" s="56"/>
      <c r="H40" s="56"/>
      <c r="I40" s="56"/>
      <c r="J40" s="56"/>
      <c r="K40" s="56"/>
      <c r="L40" s="1"/>
      <c r="M40" s="1"/>
      <c r="N40" s="1"/>
    </row>
    <row r="41" spans="1:14" x14ac:dyDescent="0.2">
      <c r="A41" s="73">
        <v>14</v>
      </c>
      <c r="B41" s="56">
        <v>14</v>
      </c>
      <c r="C41" s="56">
        <v>1.6905623269713814</v>
      </c>
      <c r="D41" s="56">
        <v>1.5294290928961765</v>
      </c>
      <c r="E41" s="56">
        <v>1.6220933230000512</v>
      </c>
      <c r="F41" s="56"/>
      <c r="G41" s="56"/>
      <c r="H41" s="56"/>
      <c r="I41" s="56"/>
      <c r="J41" s="56"/>
      <c r="K41" s="56"/>
      <c r="L41" s="1"/>
      <c r="M41" s="1"/>
      <c r="N41" s="1"/>
    </row>
    <row r="42" spans="1:14" x14ac:dyDescent="0.2">
      <c r="A42" s="73">
        <v>15</v>
      </c>
      <c r="B42" s="56">
        <v>15</v>
      </c>
      <c r="C42" s="56">
        <v>1.8960205264226033</v>
      </c>
      <c r="D42" s="56">
        <v>1.6990399392221889</v>
      </c>
      <c r="E42" s="56">
        <v>1.841709456114117</v>
      </c>
      <c r="F42" s="56"/>
      <c r="G42" s="56"/>
      <c r="H42" s="56"/>
      <c r="I42" s="56"/>
      <c r="J42" s="56"/>
      <c r="K42" s="56"/>
      <c r="L42" s="1"/>
      <c r="M42" s="1"/>
      <c r="N42" s="1"/>
    </row>
    <row r="43" spans="1:14" x14ac:dyDescent="0.2">
      <c r="A43" s="73">
        <v>16</v>
      </c>
      <c r="B43" s="56">
        <v>16</v>
      </c>
      <c r="C43" s="56">
        <v>2.1935029260692218</v>
      </c>
      <c r="D43" s="56">
        <v>1.9419571242826059</v>
      </c>
      <c r="E43" s="56">
        <v>2.1641921112587212</v>
      </c>
      <c r="F43" s="56"/>
      <c r="G43" s="56"/>
      <c r="H43" s="56"/>
      <c r="I43" s="56"/>
      <c r="J43" s="56"/>
      <c r="K43" s="56"/>
      <c r="L43" s="1"/>
      <c r="M43" s="1"/>
      <c r="N43" s="1"/>
    </row>
    <row r="44" spans="1:14" x14ac:dyDescent="0.2">
      <c r="A44" s="73">
        <v>17</v>
      </c>
      <c r="B44" s="56">
        <v>17</v>
      </c>
      <c r="C44" s="56">
        <v>2.6797093416410362</v>
      </c>
      <c r="D44" s="56">
        <v>2.3332406782733663</v>
      </c>
      <c r="E44" s="56">
        <v>2.7012588692682549</v>
      </c>
      <c r="F44" s="56"/>
      <c r="G44" s="56"/>
      <c r="H44" s="56"/>
      <c r="I44" s="56"/>
      <c r="J44" s="56"/>
      <c r="K44" s="56"/>
      <c r="L44" s="1"/>
      <c r="M44" s="1"/>
      <c r="N44" s="1"/>
    </row>
    <row r="45" spans="1:14" x14ac:dyDescent="0.2">
      <c r="A45" s="73">
        <v>18</v>
      </c>
      <c r="B45" s="56">
        <v>18</v>
      </c>
      <c r="C45" s="56">
        <v>3.6995804414318414</v>
      </c>
      <c r="D45" s="56">
        <v>3.1358058411829628</v>
      </c>
      <c r="E45" s="56">
        <v>3.8609247359640726</v>
      </c>
      <c r="F45" s="56"/>
      <c r="G45" s="56"/>
      <c r="H45" s="56"/>
      <c r="I45" s="56"/>
      <c r="J45" s="56"/>
      <c r="K45" s="56"/>
      <c r="L45" s="1"/>
      <c r="M45" s="1"/>
      <c r="N45" s="1"/>
    </row>
    <row r="46" spans="1:14" x14ac:dyDescent="0.2">
      <c r="A46" s="73">
        <v>19</v>
      </c>
      <c r="B46" s="56">
        <v>19</v>
      </c>
      <c r="C46" s="56">
        <v>13.198148615829417</v>
      </c>
      <c r="D46" s="56">
        <v>9.7807064332617433</v>
      </c>
      <c r="E46" s="56">
        <v>16.617730779174718</v>
      </c>
      <c r="F46" s="56"/>
      <c r="G46" s="56"/>
      <c r="H46" s="56"/>
      <c r="I46" s="56"/>
      <c r="J46" s="56"/>
      <c r="K46" s="56"/>
      <c r="L46" s="1"/>
      <c r="M46" s="1"/>
      <c r="N46" s="1"/>
    </row>
    <row r="47" spans="1:14" x14ac:dyDescent="0.2">
      <c r="A47" s="73">
        <v>20</v>
      </c>
      <c r="B47" s="56">
        <v>20</v>
      </c>
      <c r="C47" s="56">
        <v>4.9313065370628912</v>
      </c>
      <c r="D47" s="56">
        <v>4.0800940317106331</v>
      </c>
      <c r="E47" s="56">
        <v>5.3094964430405334</v>
      </c>
      <c r="F47" s="56"/>
      <c r="G47" s="56"/>
      <c r="H47" s="56"/>
      <c r="I47" s="56"/>
      <c r="J47" s="56"/>
      <c r="K47" s="56"/>
      <c r="L47" s="1"/>
      <c r="M47" s="1"/>
      <c r="N47" s="1"/>
    </row>
    <row r="48" spans="1:14" x14ac:dyDescent="0.2">
      <c r="A48" s="73">
        <v>21</v>
      </c>
      <c r="B48" s="56">
        <v>21</v>
      </c>
      <c r="C48" s="56">
        <v>3.0742408960260938</v>
      </c>
      <c r="D48" s="56">
        <v>2.6463295943047918</v>
      </c>
      <c r="E48" s="56">
        <v>3.1449978228484596</v>
      </c>
      <c r="F48" s="56"/>
      <c r="G48" s="56"/>
      <c r="H48" s="56"/>
      <c r="I48" s="56"/>
      <c r="J48" s="56"/>
      <c r="K48" s="56"/>
      <c r="L48" s="1"/>
      <c r="M48" s="1"/>
      <c r="N48" s="1"/>
    </row>
    <row r="49" spans="1:26" x14ac:dyDescent="0.2">
      <c r="A49" s="73">
        <v>22</v>
      </c>
      <c r="B49" s="56">
        <v>22</v>
      </c>
      <c r="C49" s="56">
        <v>2.4021684011973079</v>
      </c>
      <c r="D49" s="56">
        <v>2.1106897635727329</v>
      </c>
      <c r="E49" s="56">
        <v>2.3932618627350877</v>
      </c>
      <c r="F49" s="56"/>
      <c r="G49" s="56"/>
      <c r="H49" s="56"/>
      <c r="I49" s="56"/>
      <c r="J49" s="56"/>
      <c r="K49" s="56"/>
      <c r="L49" s="1"/>
      <c r="M49" s="1"/>
      <c r="N49" s="1"/>
    </row>
    <row r="50" spans="1:26" x14ac:dyDescent="0.2">
      <c r="A50" s="73">
        <v>23</v>
      </c>
      <c r="B50" s="56">
        <v>23</v>
      </c>
      <c r="C50" s="56">
        <v>2.0293857590033682</v>
      </c>
      <c r="D50" s="56">
        <v>1.8083084338850206</v>
      </c>
      <c r="E50" s="56">
        <v>1.9856573953533427</v>
      </c>
      <c r="F50" s="56"/>
      <c r="G50" s="56"/>
      <c r="H50" s="56"/>
      <c r="I50" s="56"/>
      <c r="J50" s="56"/>
      <c r="K50" s="56"/>
      <c r="L50" s="1"/>
      <c r="M50" s="1"/>
      <c r="N50" s="1"/>
    </row>
    <row r="51" spans="1:26" x14ac:dyDescent="0.2">
      <c r="A51" s="73">
        <v>24</v>
      </c>
      <c r="B51" s="56">
        <v>24</v>
      </c>
      <c r="C51" s="56">
        <v>1.7849253203153594</v>
      </c>
      <c r="D51" s="56">
        <v>1.6075293458267588</v>
      </c>
      <c r="E51" s="56">
        <v>1.7226229909307875</v>
      </c>
      <c r="F51" s="56"/>
      <c r="G51" s="56"/>
      <c r="H51" s="56"/>
      <c r="I51" s="56"/>
      <c r="J51" s="56"/>
      <c r="K51" s="56"/>
      <c r="L51" s="1"/>
      <c r="M51" s="1"/>
      <c r="N51" s="1"/>
    </row>
    <row r="52" spans="1:26" x14ac:dyDescent="0.2">
      <c r="A52" s="73">
        <v>25</v>
      </c>
      <c r="B52" s="56">
        <v>25</v>
      </c>
      <c r="C52" s="56">
        <v>1.6091432277129485</v>
      </c>
      <c r="D52" s="56">
        <v>1.4617505172851111</v>
      </c>
      <c r="E52" s="56">
        <v>1.5358346374299714</v>
      </c>
      <c r="F52" s="56"/>
      <c r="G52" s="56"/>
      <c r="H52" s="56"/>
      <c r="I52" s="56"/>
      <c r="J52" s="56"/>
      <c r="K52" s="56"/>
      <c r="L52" s="1"/>
      <c r="M52" s="1"/>
      <c r="N52" s="1"/>
    </row>
    <row r="53" spans="1:26" x14ac:dyDescent="0.2">
      <c r="A53" s="73">
        <v>26</v>
      </c>
      <c r="B53" s="56">
        <v>26</v>
      </c>
      <c r="C53" s="56">
        <v>1.4750971237955071</v>
      </c>
      <c r="D53" s="56">
        <v>1.3496968570225647</v>
      </c>
      <c r="E53" s="56">
        <v>1.394847788396163</v>
      </c>
      <c r="F53" s="56"/>
      <c r="G53" s="56"/>
      <c r="H53" s="56"/>
      <c r="I53" s="56"/>
      <c r="J53" s="56"/>
      <c r="K53" s="56"/>
      <c r="L53" s="1"/>
      <c r="M53" s="1"/>
      <c r="N53" s="1"/>
      <c r="P53" s="134"/>
      <c r="Q53" s="134"/>
      <c r="R53" s="134"/>
      <c r="S53" s="134"/>
      <c r="T53" s="134"/>
      <c r="U53" s="134"/>
      <c r="V53" s="134"/>
      <c r="W53" s="134"/>
      <c r="X53" s="134"/>
      <c r="Y53" s="134"/>
      <c r="Z53" s="134"/>
    </row>
    <row r="54" spans="1:26" x14ac:dyDescent="0.2">
      <c r="A54" s="73">
        <v>27</v>
      </c>
      <c r="B54" s="56">
        <v>27</v>
      </c>
      <c r="C54" s="56">
        <v>1.368616232195663</v>
      </c>
      <c r="D54" s="56">
        <v>1.260083762905694</v>
      </c>
      <c r="E54" s="56">
        <v>1.2838226322180546</v>
      </c>
      <c r="F54" s="56"/>
      <c r="G54" s="56"/>
      <c r="H54" s="56"/>
      <c r="I54" s="56"/>
      <c r="J54" s="56"/>
      <c r="K54" s="56"/>
      <c r="L54" s="1"/>
      <c r="M54" s="1"/>
      <c r="N54" s="1"/>
    </row>
    <row r="55" spans="1:26" x14ac:dyDescent="0.2">
      <c r="A55" s="73">
        <v>28</v>
      </c>
      <c r="B55" s="56">
        <v>28</v>
      </c>
      <c r="C55" s="56">
        <v>1.2814488293842956</v>
      </c>
      <c r="D55" s="56">
        <v>1.186293836204527</v>
      </c>
      <c r="E55" s="56">
        <v>1.1936187244971421</v>
      </c>
      <c r="F55" s="56"/>
      <c r="G55" s="56"/>
      <c r="H55" s="56"/>
      <c r="I55" s="56"/>
      <c r="J55" s="56"/>
      <c r="K55" s="56"/>
      <c r="L55" s="1"/>
      <c r="M55" s="1"/>
      <c r="N55" s="1"/>
    </row>
    <row r="56" spans="1:26" x14ac:dyDescent="0.2">
      <c r="A56" s="73">
        <v>29</v>
      </c>
      <c r="B56" s="56">
        <v>29</v>
      </c>
      <c r="C56" s="56">
        <v>1.2084244837637641</v>
      </c>
      <c r="D56" s="56">
        <v>1.1241555841919677</v>
      </c>
      <c r="E56" s="56">
        <v>1.1185531883871818</v>
      </c>
      <c r="F56" s="56"/>
      <c r="G56" s="56"/>
      <c r="H56" s="56"/>
      <c r="I56" s="56"/>
      <c r="J56" s="56"/>
      <c r="K56" s="56"/>
      <c r="L56" s="1"/>
      <c r="M56" s="1"/>
      <c r="N56" s="1"/>
    </row>
    <row r="57" spans="1:26" x14ac:dyDescent="0.2">
      <c r="A57" s="73">
        <v>30</v>
      </c>
      <c r="B57" s="56">
        <v>30</v>
      </c>
      <c r="C57" s="56">
        <v>1.1461186282108073</v>
      </c>
      <c r="D57" s="56">
        <v>1.070891387309743</v>
      </c>
      <c r="E57" s="56">
        <v>1.0548876865635108</v>
      </c>
      <c r="F57" s="56"/>
      <c r="G57" s="56"/>
      <c r="H57" s="56"/>
      <c r="I57" s="56"/>
      <c r="J57" s="56"/>
      <c r="K57" s="56"/>
      <c r="L57" s="1"/>
      <c r="M57" s="1"/>
      <c r="N57" s="1"/>
    </row>
    <row r="58" spans="1:26" x14ac:dyDescent="0.2">
      <c r="A58" s="73">
        <v>31</v>
      </c>
      <c r="B58" s="56">
        <v>31</v>
      </c>
      <c r="C58" s="56">
        <v>1.0921620989905279</v>
      </c>
      <c r="D58" s="56">
        <v>1.0245705404674936</v>
      </c>
      <c r="E58" s="56">
        <v>1.000051705018528</v>
      </c>
      <c r="F58" s="56"/>
      <c r="G58" s="56"/>
      <c r="H58" s="56"/>
      <c r="I58" s="56"/>
      <c r="J58" s="56"/>
      <c r="K58" s="56"/>
      <c r="L58" s="1"/>
      <c r="M58" s="1"/>
      <c r="N58" s="1"/>
    </row>
    <row r="59" spans="1:26" x14ac:dyDescent="0.2">
      <c r="A59" s="73">
        <v>32</v>
      </c>
      <c r="B59" s="56">
        <v>32</v>
      </c>
      <c r="C59" s="56">
        <v>1.0448572876959048</v>
      </c>
      <c r="D59" s="56">
        <v>0.98380368955857023</v>
      </c>
      <c r="E59" s="56">
        <v>0.95221347142642543</v>
      </c>
      <c r="F59" s="56"/>
      <c r="G59" s="56"/>
      <c r="H59" s="56"/>
      <c r="I59" s="56"/>
      <c r="J59" s="56"/>
      <c r="K59" s="56"/>
      <c r="L59" s="1"/>
      <c r="M59" s="1"/>
      <c r="N59" s="1"/>
    </row>
    <row r="60" spans="1:26" x14ac:dyDescent="0.2">
      <c r="A60" s="73">
        <v>33</v>
      </c>
      <c r="B60" s="56">
        <v>33</v>
      </c>
      <c r="C60" s="56">
        <v>1.0029520561368557</v>
      </c>
      <c r="D60" s="56">
        <v>0.94756206328961667</v>
      </c>
      <c r="E60" s="56">
        <v>0.91002865516585985</v>
      </c>
      <c r="F60" s="56"/>
      <c r="G60" s="56"/>
      <c r="H60" s="56"/>
      <c r="I60" s="56"/>
      <c r="J60" s="56"/>
      <c r="K60" s="56"/>
      <c r="L60" s="1"/>
      <c r="M60" s="1"/>
      <c r="N60" s="1"/>
    </row>
    <row r="61" spans="1:26" x14ac:dyDescent="0.2">
      <c r="A61" s="73">
        <v>34</v>
      </c>
      <c r="B61" s="56">
        <v>34</v>
      </c>
      <c r="C61" s="56">
        <v>0.96550013785322619</v>
      </c>
      <c r="D61" s="56">
        <v>0.91506541022711474</v>
      </c>
      <c r="E61" s="56">
        <v>0.87248599518556347</v>
      </c>
      <c r="F61" s="56"/>
      <c r="G61" s="56"/>
      <c r="H61" s="56"/>
      <c r="I61" s="56"/>
      <c r="J61" s="56"/>
      <c r="K61" s="56"/>
      <c r="L61" s="1"/>
      <c r="M61" s="1"/>
      <c r="N61" s="1"/>
    </row>
    <row r="62" spans="1:26" x14ac:dyDescent="0.2">
      <c r="A62" s="73">
        <v>35</v>
      </c>
      <c r="B62" s="56">
        <v>35</v>
      </c>
      <c r="C62" s="56">
        <v>0.9317714846775047</v>
      </c>
      <c r="D62" s="56">
        <v>0.88570976608085061</v>
      </c>
      <c r="E62" s="56">
        <v>0.83880862416683044</v>
      </c>
      <c r="F62" s="56"/>
      <c r="G62" s="56"/>
      <c r="H62" s="56"/>
      <c r="I62" s="56"/>
      <c r="J62" s="56"/>
      <c r="K62" s="56"/>
      <c r="L62" s="1"/>
      <c r="M62" s="1"/>
      <c r="N62" s="1"/>
    </row>
    <row r="63" spans="1:26" x14ac:dyDescent="0.2">
      <c r="A63" s="73">
        <v>36</v>
      </c>
      <c r="B63" s="56">
        <v>36</v>
      </c>
      <c r="C63" s="56">
        <v>0.90119273977542491</v>
      </c>
      <c r="D63" s="56">
        <v>0.85901933167975386</v>
      </c>
      <c r="E63" s="56">
        <v>0.80838883494098468</v>
      </c>
      <c r="F63" s="56"/>
      <c r="G63" s="56"/>
      <c r="H63" s="56"/>
      <c r="I63" s="56"/>
      <c r="J63" s="56"/>
      <c r="K63" s="56"/>
      <c r="L63" s="1"/>
      <c r="M63" s="1"/>
      <c r="N63" s="1"/>
    </row>
    <row r="64" spans="1:26" x14ac:dyDescent="0.2">
      <c r="A64" s="73">
        <v>37</v>
      </c>
      <c r="B64" s="56">
        <v>37</v>
      </c>
      <c r="C64" s="56">
        <v>0.87330656801140094</v>
      </c>
      <c r="D64" s="56">
        <v>0.83461349232668169</v>
      </c>
      <c r="E64" s="56">
        <v>0.78074369140136923</v>
      </c>
      <c r="F64" s="56"/>
      <c r="G64" s="56"/>
      <c r="H64" s="56"/>
      <c r="I64" s="56"/>
      <c r="J64" s="56"/>
      <c r="K64" s="56"/>
      <c r="L64" s="1"/>
      <c r="M64" s="1"/>
      <c r="N64" s="1"/>
    </row>
    <row r="65" spans="1:14" x14ac:dyDescent="0.2">
      <c r="A65" s="73">
        <v>38</v>
      </c>
      <c r="B65" s="56">
        <v>38</v>
      </c>
      <c r="C65" s="56">
        <v>0.84774317213660311</v>
      </c>
      <c r="D65" s="56">
        <v>0.8121836515658174</v>
      </c>
      <c r="E65" s="56">
        <v>0.7554840565287293</v>
      </c>
      <c r="F65" s="56"/>
      <c r="G65" s="56"/>
      <c r="H65" s="56"/>
      <c r="I65" s="56"/>
      <c r="J65" s="56"/>
      <c r="K65" s="56"/>
      <c r="L65" s="1"/>
      <c r="M65" s="1"/>
      <c r="N65" s="1"/>
    </row>
    <row r="66" spans="1:14" x14ac:dyDescent="0.2">
      <c r="A66" s="73">
        <v>39</v>
      </c>
      <c r="B66" s="56"/>
      <c r="C66" s="56"/>
      <c r="D66" s="56"/>
      <c r="E66" s="56"/>
      <c r="F66" s="56"/>
      <c r="G66" s="56"/>
      <c r="H66" s="56"/>
      <c r="I66" s="56"/>
      <c r="J66" s="56"/>
      <c r="K66" s="56"/>
      <c r="L66" s="1"/>
      <c r="M66" s="1"/>
      <c r="N66" s="1"/>
    </row>
    <row r="67" spans="1:14" x14ac:dyDescent="0.2">
      <c r="A67" s="73">
        <v>40</v>
      </c>
      <c r="B67" s="56"/>
      <c r="C67" s="56"/>
      <c r="D67" s="56"/>
      <c r="E67" s="56"/>
      <c r="F67" s="56"/>
      <c r="G67" s="56"/>
      <c r="H67" s="56"/>
      <c r="I67" s="56"/>
      <c r="J67" s="56"/>
      <c r="K67" s="56"/>
      <c r="L67" s="1"/>
      <c r="M67" s="1"/>
      <c r="N67" s="1"/>
    </row>
    <row r="68" spans="1:14" x14ac:dyDescent="0.2">
      <c r="A68" s="73">
        <v>41</v>
      </c>
      <c r="B68" s="56"/>
      <c r="C68" s="56"/>
      <c r="D68" s="56"/>
      <c r="E68" s="56"/>
      <c r="F68" s="56"/>
      <c r="G68" s="56"/>
      <c r="H68" s="56"/>
      <c r="I68" s="56"/>
      <c r="J68" s="56"/>
      <c r="K68" s="56"/>
      <c r="L68" s="1"/>
      <c r="M68" s="1"/>
      <c r="N68" s="1"/>
    </row>
    <row r="69" spans="1:14" x14ac:dyDescent="0.2">
      <c r="A69" s="73">
        <v>42</v>
      </c>
      <c r="B69" s="56"/>
      <c r="C69" s="56"/>
      <c r="D69" s="56"/>
      <c r="E69" s="56"/>
      <c r="F69" s="56"/>
      <c r="G69" s="56"/>
      <c r="H69" s="56"/>
      <c r="I69" s="56"/>
      <c r="J69" s="56"/>
      <c r="K69" s="56"/>
      <c r="L69" s="1"/>
      <c r="M69" s="1"/>
      <c r="N69" s="1"/>
    </row>
    <row r="70" spans="1:14" x14ac:dyDescent="0.2">
      <c r="A70" s="73">
        <v>43</v>
      </c>
      <c r="B70" s="56"/>
      <c r="C70" s="56"/>
      <c r="D70" s="56"/>
      <c r="E70" s="56"/>
      <c r="F70" s="56"/>
      <c r="G70" s="56"/>
      <c r="H70" s="56"/>
      <c r="I70" s="56"/>
      <c r="J70" s="56"/>
      <c r="K70" s="56"/>
      <c r="L70" s="1"/>
      <c r="M70" s="1"/>
      <c r="N70" s="1"/>
    </row>
    <row r="71" spans="1:14" x14ac:dyDescent="0.2">
      <c r="A71" s="73">
        <v>44</v>
      </c>
      <c r="B71" s="56"/>
      <c r="C71" s="56"/>
      <c r="D71" s="56"/>
      <c r="E71" s="56"/>
      <c r="F71" s="56"/>
      <c r="G71" s="56"/>
      <c r="H71" s="56"/>
      <c r="I71" s="56"/>
      <c r="J71" s="56"/>
      <c r="K71" s="56"/>
      <c r="L71" s="1"/>
      <c r="M71" s="1"/>
      <c r="N71" s="1"/>
    </row>
    <row r="72" spans="1:14" x14ac:dyDescent="0.2">
      <c r="A72" s="73">
        <v>45</v>
      </c>
      <c r="B72" s="56"/>
      <c r="C72" s="56"/>
      <c r="D72" s="56"/>
      <c r="E72" s="56"/>
      <c r="F72" s="56"/>
      <c r="G72" s="56"/>
      <c r="H72" s="56"/>
      <c r="I72" s="56"/>
      <c r="J72" s="56"/>
      <c r="K72" s="56"/>
      <c r="L72" s="1"/>
      <c r="M72" s="1"/>
      <c r="N72" s="1"/>
    </row>
    <row r="73" spans="1:14" x14ac:dyDescent="0.2">
      <c r="A73" s="73">
        <v>46</v>
      </c>
      <c r="B73" s="56"/>
      <c r="C73" s="56"/>
      <c r="D73" s="56"/>
      <c r="E73" s="56"/>
      <c r="F73" s="56"/>
      <c r="G73" s="56"/>
      <c r="H73" s="56"/>
      <c r="I73" s="56"/>
      <c r="J73" s="56"/>
      <c r="K73" s="56"/>
      <c r="L73" s="1"/>
      <c r="M73" s="1"/>
      <c r="N73" s="1"/>
    </row>
    <row r="74" spans="1:14" x14ac:dyDescent="0.2">
      <c r="A74" s="73">
        <v>47</v>
      </c>
      <c r="B74" s="56"/>
      <c r="C74" s="56"/>
      <c r="D74" s="56"/>
      <c r="E74" s="56"/>
      <c r="F74" s="56"/>
      <c r="G74" s="56"/>
      <c r="H74" s="56"/>
      <c r="I74" s="56"/>
      <c r="J74" s="56"/>
      <c r="K74" s="56"/>
      <c r="L74" s="1"/>
      <c r="M74" s="1"/>
      <c r="N74" s="1"/>
    </row>
    <row r="75" spans="1:14" x14ac:dyDescent="0.2">
      <c r="A75" s="73">
        <v>48</v>
      </c>
      <c r="B75" s="56"/>
      <c r="C75" s="56"/>
      <c r="D75" s="56"/>
      <c r="E75" s="56"/>
      <c r="F75" s="56"/>
      <c r="G75" s="56"/>
      <c r="H75" s="56"/>
      <c r="I75" s="56"/>
      <c r="J75" s="56"/>
      <c r="K75" s="56"/>
      <c r="L75" s="1"/>
      <c r="M75" s="1"/>
      <c r="N75" s="1"/>
    </row>
    <row r="76" spans="1:14" x14ac:dyDescent="0.2">
      <c r="A76" s="73">
        <v>49</v>
      </c>
      <c r="B76" s="56"/>
      <c r="C76" s="56"/>
      <c r="D76" s="56"/>
      <c r="E76" s="56"/>
      <c r="F76" s="56"/>
      <c r="G76" s="56"/>
      <c r="H76" s="56"/>
      <c r="I76" s="56"/>
      <c r="J76" s="56"/>
      <c r="K76" s="56"/>
      <c r="L76" s="1"/>
      <c r="M76" s="1"/>
      <c r="N76" s="1"/>
    </row>
    <row r="77" spans="1:14" x14ac:dyDescent="0.2">
      <c r="A77" s="73">
        <v>50</v>
      </c>
      <c r="B77" s="56"/>
      <c r="C77" s="56"/>
      <c r="D77" s="56"/>
      <c r="E77" s="56"/>
      <c r="F77" s="56"/>
      <c r="G77" s="56"/>
      <c r="H77" s="56"/>
      <c r="I77" s="56"/>
      <c r="J77" s="56"/>
      <c r="K77" s="56"/>
      <c r="L77" s="1"/>
      <c r="M77" s="1"/>
      <c r="N77" s="1"/>
    </row>
    <row r="78" spans="1:14" x14ac:dyDescent="0.2">
      <c r="A78" s="73">
        <v>51</v>
      </c>
      <c r="B78" s="56"/>
      <c r="C78" s="56"/>
      <c r="D78" s="56"/>
      <c r="E78" s="56"/>
      <c r="F78" s="56"/>
      <c r="G78" s="56"/>
      <c r="H78" s="56"/>
      <c r="I78" s="56"/>
      <c r="J78" s="56"/>
      <c r="K78" s="56"/>
      <c r="L78" s="1"/>
      <c r="M78" s="1"/>
      <c r="N78" s="1"/>
    </row>
    <row r="79" spans="1:14" x14ac:dyDescent="0.2">
      <c r="A79" s="73">
        <v>52</v>
      </c>
      <c r="B79" s="56"/>
      <c r="C79" s="56"/>
      <c r="D79" s="56"/>
      <c r="E79" s="56"/>
      <c r="F79" s="56"/>
      <c r="G79" s="56"/>
      <c r="H79" s="56"/>
      <c r="I79" s="56"/>
      <c r="J79" s="56"/>
      <c r="K79" s="56"/>
      <c r="L79" s="1"/>
      <c r="M79" s="1"/>
      <c r="N79" s="1"/>
    </row>
    <row r="80" spans="1:14" x14ac:dyDescent="0.2">
      <c r="A80" s="73">
        <v>53</v>
      </c>
      <c r="B80" s="56"/>
      <c r="C80" s="56"/>
      <c r="D80" s="56"/>
      <c r="E80" s="56"/>
      <c r="F80" s="56"/>
      <c r="G80" s="56"/>
      <c r="H80" s="56"/>
      <c r="I80" s="56"/>
      <c r="J80" s="56"/>
      <c r="K80" s="56"/>
      <c r="L80" s="1"/>
      <c r="M80" s="1"/>
      <c r="N80" s="1"/>
    </row>
    <row r="81" spans="1:14" x14ac:dyDescent="0.2">
      <c r="A81" s="73">
        <v>54</v>
      </c>
      <c r="B81" s="56"/>
      <c r="C81" s="56"/>
      <c r="D81" s="56"/>
      <c r="E81" s="56"/>
      <c r="F81" s="56"/>
      <c r="G81" s="56"/>
      <c r="H81" s="56"/>
      <c r="I81" s="56"/>
      <c r="J81" s="56"/>
      <c r="K81" s="56"/>
      <c r="L81" s="1"/>
      <c r="M81" s="1"/>
      <c r="N81" s="1"/>
    </row>
    <row r="82" spans="1:14" x14ac:dyDescent="0.2">
      <c r="A82" s="73">
        <v>55</v>
      </c>
      <c r="B82" s="56"/>
      <c r="C82" s="56"/>
      <c r="D82" s="56"/>
      <c r="E82" s="56"/>
      <c r="F82" s="56"/>
      <c r="G82" s="56"/>
      <c r="H82" s="56"/>
      <c r="I82" s="56"/>
      <c r="J82" s="56"/>
      <c r="K82" s="56"/>
      <c r="L82" s="1"/>
      <c r="M82" s="1"/>
      <c r="N82" s="1"/>
    </row>
    <row r="83" spans="1:14" x14ac:dyDescent="0.2">
      <c r="A83" s="73">
        <v>56</v>
      </c>
      <c r="B83" s="56"/>
      <c r="C83" s="56"/>
      <c r="D83" s="56"/>
      <c r="E83" s="56"/>
      <c r="F83" s="56"/>
      <c r="G83" s="56"/>
      <c r="H83" s="56"/>
      <c r="I83" s="56"/>
      <c r="J83" s="56"/>
      <c r="K83" s="56"/>
      <c r="L83" s="1"/>
      <c r="M83" s="1"/>
      <c r="N83" s="1"/>
    </row>
    <row r="84" spans="1:14" x14ac:dyDescent="0.2">
      <c r="A84" s="73">
        <v>57</v>
      </c>
      <c r="B84" s="56"/>
      <c r="C84" s="56"/>
      <c r="D84" s="56"/>
      <c r="E84" s="56"/>
      <c r="F84" s="56"/>
      <c r="G84" s="56"/>
      <c r="H84" s="56"/>
      <c r="I84" s="56"/>
      <c r="J84" s="56"/>
      <c r="K84" s="56"/>
      <c r="L84" s="1"/>
      <c r="M84" s="1"/>
      <c r="N84" s="1"/>
    </row>
    <row r="85" spans="1:14" x14ac:dyDescent="0.2">
      <c r="A85" s="73">
        <v>58</v>
      </c>
      <c r="B85" s="56"/>
      <c r="C85" s="56"/>
      <c r="D85" s="56"/>
      <c r="E85" s="56"/>
      <c r="F85" s="56"/>
      <c r="G85" s="56"/>
      <c r="H85" s="56"/>
      <c r="I85" s="56"/>
      <c r="J85" s="56"/>
      <c r="K85" s="56"/>
      <c r="L85" s="1"/>
      <c r="M85" s="1"/>
      <c r="N85" s="1"/>
    </row>
    <row r="86" spans="1:14" x14ac:dyDescent="0.2">
      <c r="A86" s="73">
        <v>59</v>
      </c>
      <c r="B86" s="56"/>
      <c r="C86" s="56"/>
      <c r="D86" s="56"/>
      <c r="E86" s="56"/>
      <c r="F86" s="56"/>
      <c r="G86" s="56"/>
      <c r="H86" s="56"/>
      <c r="I86" s="56"/>
      <c r="J86" s="56"/>
      <c r="K86" s="56"/>
      <c r="L86" s="1"/>
      <c r="M86" s="1"/>
      <c r="N86" s="1"/>
    </row>
    <row r="87" spans="1:14" x14ac:dyDescent="0.2">
      <c r="A87" s="73">
        <v>60</v>
      </c>
      <c r="B87" s="56"/>
      <c r="C87" s="56"/>
      <c r="D87" s="56"/>
      <c r="E87" s="56"/>
      <c r="F87" s="56"/>
      <c r="G87" s="56"/>
      <c r="H87" s="56"/>
      <c r="I87" s="56"/>
      <c r="J87" s="56"/>
      <c r="K87" s="56"/>
      <c r="L87" s="1"/>
      <c r="M87" s="1"/>
      <c r="N87" s="1"/>
    </row>
    <row r="88" spans="1:14" x14ac:dyDescent="0.2">
      <c r="A88" s="73">
        <v>61</v>
      </c>
      <c r="B88" s="56"/>
      <c r="C88" s="56"/>
      <c r="D88" s="56"/>
      <c r="E88" s="56"/>
      <c r="F88" s="56"/>
      <c r="G88" s="56"/>
      <c r="H88" s="56"/>
      <c r="I88" s="56"/>
      <c r="J88" s="56"/>
      <c r="K88" s="56"/>
      <c r="L88" s="1"/>
      <c r="M88" s="1"/>
      <c r="N88" s="1"/>
    </row>
    <row r="89" spans="1:14" x14ac:dyDescent="0.2">
      <c r="A89" s="73">
        <v>62</v>
      </c>
      <c r="B89" s="56"/>
      <c r="C89" s="56"/>
      <c r="D89" s="56"/>
      <c r="E89" s="56"/>
      <c r="F89" s="56"/>
      <c r="G89" s="56"/>
      <c r="H89" s="56"/>
      <c r="I89" s="56"/>
      <c r="J89" s="56"/>
      <c r="K89" s="56"/>
      <c r="L89" s="1"/>
      <c r="M89" s="1"/>
      <c r="N89" s="1"/>
    </row>
    <row r="90" spans="1:14" x14ac:dyDescent="0.2">
      <c r="A90" s="73">
        <v>63</v>
      </c>
      <c r="B90" s="56"/>
      <c r="C90" s="56"/>
      <c r="D90" s="56"/>
      <c r="E90" s="56"/>
      <c r="F90" s="56"/>
      <c r="G90" s="56"/>
      <c r="H90" s="56"/>
      <c r="I90" s="56"/>
      <c r="J90" s="56"/>
      <c r="K90" s="56"/>
      <c r="L90" s="1"/>
      <c r="M90" s="1"/>
      <c r="N90" s="1"/>
    </row>
    <row r="91" spans="1:14" x14ac:dyDescent="0.2">
      <c r="A91" s="73">
        <v>64</v>
      </c>
      <c r="B91" s="56"/>
      <c r="C91" s="56"/>
      <c r="D91" s="56"/>
      <c r="E91" s="56"/>
      <c r="F91" s="56"/>
      <c r="G91" s="56"/>
      <c r="H91" s="56"/>
      <c r="I91" s="56"/>
      <c r="J91" s="56"/>
      <c r="K91" s="56"/>
      <c r="L91" s="1"/>
      <c r="M91" s="1"/>
      <c r="N91" s="1"/>
    </row>
    <row r="92" spans="1:14" x14ac:dyDescent="0.2">
      <c r="A92" s="73">
        <v>65</v>
      </c>
      <c r="B92" s="56"/>
      <c r="C92" s="56"/>
      <c r="D92" s="56"/>
      <c r="E92" s="56"/>
      <c r="F92" s="56"/>
      <c r="G92" s="56"/>
      <c r="H92" s="56"/>
      <c r="I92" s="56"/>
      <c r="J92" s="56"/>
      <c r="K92" s="56"/>
      <c r="L92" s="1"/>
      <c r="M92" s="1"/>
      <c r="N92" s="1"/>
    </row>
    <row r="93" spans="1:14" x14ac:dyDescent="0.2">
      <c r="A93" s="73">
        <v>66</v>
      </c>
      <c r="B93" s="56"/>
      <c r="C93" s="56"/>
      <c r="D93" s="56"/>
      <c r="E93" s="56"/>
      <c r="F93" s="56"/>
      <c r="G93" s="56"/>
      <c r="H93" s="56"/>
      <c r="I93" s="56"/>
      <c r="J93" s="56"/>
      <c r="K93" s="56"/>
      <c r="L93" s="1"/>
      <c r="M93" s="1"/>
      <c r="N93" s="1"/>
    </row>
    <row r="94" spans="1:14" x14ac:dyDescent="0.2">
      <c r="A94" s="73">
        <v>67</v>
      </c>
      <c r="B94" s="56"/>
      <c r="C94" s="56"/>
      <c r="D94" s="56"/>
      <c r="E94" s="56"/>
      <c r="F94" s="56"/>
      <c r="G94" s="56"/>
      <c r="H94" s="56"/>
      <c r="I94" s="56"/>
      <c r="J94" s="56"/>
      <c r="K94" s="56"/>
      <c r="L94" s="1"/>
      <c r="M94" s="1"/>
      <c r="N94" s="1"/>
    </row>
    <row r="95" spans="1:14" x14ac:dyDescent="0.2">
      <c r="A95" s="73">
        <v>68</v>
      </c>
      <c r="B95" s="56"/>
      <c r="C95" s="56"/>
      <c r="D95" s="56"/>
      <c r="E95" s="56"/>
      <c r="F95" s="56"/>
      <c r="G95" s="56"/>
      <c r="H95" s="56"/>
      <c r="I95" s="56"/>
      <c r="J95" s="56"/>
      <c r="K95" s="56"/>
      <c r="L95" s="1"/>
      <c r="M95" s="1"/>
      <c r="N95" s="1"/>
    </row>
    <row r="96" spans="1:14" x14ac:dyDescent="0.2">
      <c r="A96" s="73">
        <v>69</v>
      </c>
      <c r="B96" s="56"/>
      <c r="C96" s="56"/>
      <c r="D96" s="56"/>
      <c r="E96" s="56"/>
      <c r="F96" s="56"/>
      <c r="G96" s="56"/>
      <c r="H96" s="56"/>
      <c r="I96" s="56"/>
      <c r="J96" s="56"/>
      <c r="K96" s="56"/>
      <c r="L96" s="1"/>
      <c r="M96" s="1"/>
      <c r="N96" s="1"/>
    </row>
    <row r="97" spans="1:14" x14ac:dyDescent="0.2">
      <c r="A97" s="73">
        <v>70</v>
      </c>
      <c r="B97" s="56"/>
      <c r="C97" s="56"/>
      <c r="D97" s="56"/>
      <c r="E97" s="56"/>
      <c r="F97" s="56"/>
      <c r="G97" s="56"/>
      <c r="H97" s="56"/>
      <c r="I97" s="56"/>
      <c r="J97" s="56"/>
      <c r="K97" s="56"/>
      <c r="L97" s="1"/>
      <c r="M97" s="1"/>
      <c r="N97" s="1"/>
    </row>
    <row r="98" spans="1:14" x14ac:dyDescent="0.2">
      <c r="A98" s="73">
        <v>71</v>
      </c>
      <c r="B98" s="56"/>
      <c r="C98" s="56"/>
      <c r="D98" s="56"/>
      <c r="E98" s="56"/>
      <c r="F98" s="56"/>
      <c r="G98" s="56"/>
      <c r="H98" s="56"/>
      <c r="I98" s="56"/>
      <c r="J98" s="56"/>
      <c r="K98" s="56"/>
      <c r="L98" s="1"/>
      <c r="M98" s="1"/>
      <c r="N98" s="1"/>
    </row>
    <row r="99" spans="1:14" x14ac:dyDescent="0.2">
      <c r="A99" s="73">
        <v>72</v>
      </c>
      <c r="B99" s="56"/>
      <c r="C99" s="56"/>
      <c r="D99" s="56"/>
      <c r="E99" s="56"/>
      <c r="F99" s="56"/>
      <c r="G99" s="56"/>
      <c r="H99" s="56"/>
      <c r="I99" s="56"/>
      <c r="J99" s="56"/>
      <c r="K99" s="56"/>
      <c r="L99" s="1"/>
      <c r="M99" s="1"/>
      <c r="N99" s="1"/>
    </row>
    <row r="100" spans="1:14" x14ac:dyDescent="0.2">
      <c r="A100" s="73">
        <v>73</v>
      </c>
      <c r="B100" s="56"/>
      <c r="C100" s="56"/>
      <c r="D100" s="56"/>
      <c r="E100" s="56"/>
      <c r="F100" s="56"/>
      <c r="G100" s="56"/>
      <c r="H100" s="56"/>
      <c r="I100" s="56"/>
      <c r="J100" s="56"/>
      <c r="K100" s="56"/>
      <c r="L100" s="1"/>
      <c r="M100" s="1"/>
      <c r="N100" s="1"/>
    </row>
    <row r="101" spans="1:14" x14ac:dyDescent="0.2">
      <c r="A101" s="73">
        <v>74</v>
      </c>
      <c r="B101" s="56"/>
      <c r="C101" s="56"/>
      <c r="D101" s="56"/>
      <c r="E101" s="56"/>
      <c r="F101" s="56"/>
      <c r="G101" s="56"/>
      <c r="H101" s="56"/>
      <c r="I101" s="56"/>
      <c r="J101" s="56"/>
      <c r="K101" s="56"/>
      <c r="L101" s="1"/>
      <c r="M101" s="1"/>
      <c r="N101" s="1"/>
    </row>
    <row r="102" spans="1:14" x14ac:dyDescent="0.2">
      <c r="A102" s="73">
        <v>75</v>
      </c>
      <c r="B102" s="56"/>
      <c r="C102" s="56"/>
      <c r="D102" s="56"/>
      <c r="E102" s="56"/>
      <c r="F102" s="56"/>
      <c r="G102" s="56"/>
      <c r="H102" s="56"/>
      <c r="I102" s="56"/>
      <c r="J102" s="56"/>
      <c r="K102" s="56"/>
      <c r="L102" s="1"/>
      <c r="M102" s="1"/>
      <c r="N102" s="1"/>
    </row>
    <row r="103" spans="1:14" x14ac:dyDescent="0.2">
      <c r="A103" s="73">
        <v>76</v>
      </c>
      <c r="B103" s="56"/>
      <c r="C103" s="56"/>
      <c r="D103" s="56"/>
      <c r="E103" s="56"/>
      <c r="F103" s="56"/>
      <c r="G103" s="56"/>
      <c r="H103" s="56"/>
      <c r="I103" s="56"/>
      <c r="J103" s="56"/>
      <c r="K103" s="56"/>
      <c r="L103" s="1"/>
      <c r="M103" s="1"/>
      <c r="N103" s="1"/>
    </row>
    <row r="104" spans="1:14" x14ac:dyDescent="0.2">
      <c r="A104" s="73">
        <v>77</v>
      </c>
      <c r="B104" s="56"/>
      <c r="C104" s="56"/>
      <c r="D104" s="56"/>
      <c r="E104" s="56"/>
      <c r="F104" s="56"/>
      <c r="G104" s="56"/>
      <c r="H104" s="56"/>
      <c r="I104" s="56"/>
      <c r="J104" s="56"/>
      <c r="K104" s="56"/>
      <c r="L104" s="1"/>
      <c r="M104" s="1"/>
      <c r="N104" s="1"/>
    </row>
    <row r="105" spans="1:14" x14ac:dyDescent="0.2">
      <c r="A105" s="73">
        <v>78</v>
      </c>
      <c r="B105" s="56"/>
      <c r="C105" s="56"/>
      <c r="D105" s="56"/>
      <c r="E105" s="56"/>
      <c r="F105" s="56"/>
      <c r="G105" s="56"/>
      <c r="H105" s="56"/>
      <c r="I105" s="56"/>
      <c r="J105" s="56"/>
      <c r="K105" s="56"/>
      <c r="L105" s="1"/>
      <c r="M105" s="1"/>
      <c r="N105" s="1"/>
    </row>
    <row r="106" spans="1:14" x14ac:dyDescent="0.2">
      <c r="A106" s="73">
        <v>79</v>
      </c>
      <c r="B106" s="56"/>
      <c r="C106" s="56"/>
      <c r="D106" s="56"/>
      <c r="E106" s="56"/>
      <c r="F106" s="56"/>
      <c r="G106" s="56"/>
      <c r="H106" s="56"/>
      <c r="I106" s="56"/>
      <c r="J106" s="56"/>
      <c r="K106" s="56"/>
      <c r="L106" s="1"/>
      <c r="M106" s="1"/>
      <c r="N106" s="1"/>
    </row>
    <row r="107" spans="1:14" x14ac:dyDescent="0.2">
      <c r="A107" s="73">
        <v>80</v>
      </c>
      <c r="B107" s="56"/>
      <c r="C107" s="56"/>
      <c r="D107" s="56"/>
      <c r="E107" s="56"/>
      <c r="F107" s="56"/>
      <c r="G107" s="56"/>
      <c r="H107" s="56"/>
      <c r="I107" s="56"/>
      <c r="J107" s="56"/>
      <c r="K107" s="56"/>
      <c r="L107" s="1"/>
      <c r="M107" s="1"/>
      <c r="N107" s="1"/>
    </row>
    <row r="108" spans="1:14" x14ac:dyDescent="0.2">
      <c r="A108" s="73">
        <v>81</v>
      </c>
      <c r="B108" s="56"/>
      <c r="C108" s="56"/>
      <c r="D108" s="56"/>
      <c r="E108" s="56"/>
      <c r="F108" s="56"/>
      <c r="G108" s="56"/>
      <c r="H108" s="56"/>
      <c r="I108" s="56"/>
      <c r="J108" s="56"/>
      <c r="K108" s="56"/>
      <c r="L108" s="1"/>
      <c r="M108" s="1"/>
      <c r="N108" s="1"/>
    </row>
    <row r="109" spans="1:14" x14ac:dyDescent="0.2">
      <c r="A109" s="73">
        <v>82</v>
      </c>
      <c r="B109" s="56"/>
      <c r="C109" s="56"/>
      <c r="D109" s="56"/>
      <c r="E109" s="56"/>
      <c r="F109" s="56"/>
      <c r="G109" s="56"/>
      <c r="H109" s="56"/>
      <c r="I109" s="56"/>
      <c r="J109" s="56"/>
      <c r="K109" s="56"/>
      <c r="L109" s="1"/>
      <c r="M109" s="1"/>
      <c r="N109" s="1"/>
    </row>
    <row r="110" spans="1:14" x14ac:dyDescent="0.2">
      <c r="A110" s="73">
        <v>83</v>
      </c>
      <c r="B110" s="56"/>
      <c r="C110" s="56"/>
      <c r="D110" s="56"/>
      <c r="E110" s="56"/>
      <c r="F110" s="56"/>
      <c r="G110" s="56"/>
      <c r="H110" s="56"/>
      <c r="I110" s="56"/>
      <c r="J110" s="56"/>
      <c r="K110" s="56"/>
      <c r="L110" s="1"/>
      <c r="M110" s="1"/>
      <c r="N110" s="1"/>
    </row>
    <row r="111" spans="1:14" x14ac:dyDescent="0.2">
      <c r="A111" s="73">
        <v>84</v>
      </c>
      <c r="B111" s="56"/>
      <c r="C111" s="56"/>
      <c r="D111" s="56"/>
      <c r="E111" s="56"/>
      <c r="F111" s="56"/>
      <c r="G111" s="56"/>
      <c r="H111" s="56"/>
      <c r="I111" s="56"/>
      <c r="J111" s="56"/>
      <c r="K111" s="56"/>
      <c r="L111" s="1"/>
      <c r="M111" s="1"/>
      <c r="N111" s="1"/>
    </row>
    <row r="112" spans="1:14" x14ac:dyDescent="0.2">
      <c r="A112" s="73">
        <v>85</v>
      </c>
      <c r="B112" s="56"/>
      <c r="C112" s="56"/>
      <c r="D112" s="56"/>
      <c r="E112" s="56"/>
      <c r="F112" s="56"/>
      <c r="G112" s="56"/>
      <c r="H112" s="56"/>
      <c r="I112" s="56"/>
      <c r="J112" s="56"/>
      <c r="K112" s="56"/>
      <c r="L112" s="1"/>
      <c r="M112" s="1"/>
      <c r="N112" s="1"/>
    </row>
    <row r="113" spans="1:14" x14ac:dyDescent="0.2">
      <c r="A113" s="73">
        <v>86</v>
      </c>
      <c r="B113" s="56"/>
      <c r="C113" s="56"/>
      <c r="D113" s="56"/>
      <c r="E113" s="56"/>
      <c r="F113" s="56"/>
      <c r="G113" s="56"/>
      <c r="H113" s="56"/>
      <c r="I113" s="56"/>
      <c r="J113" s="56"/>
      <c r="K113" s="56"/>
      <c r="L113" s="1"/>
      <c r="M113" s="1"/>
      <c r="N113" s="1"/>
    </row>
    <row r="114" spans="1:14" x14ac:dyDescent="0.2">
      <c r="A114" s="73">
        <v>87</v>
      </c>
      <c r="B114" s="56"/>
      <c r="C114" s="56"/>
      <c r="D114" s="56"/>
      <c r="E114" s="56"/>
      <c r="F114" s="56"/>
      <c r="G114" s="56"/>
      <c r="H114" s="56"/>
      <c r="I114" s="56"/>
      <c r="J114" s="56"/>
      <c r="K114" s="56"/>
      <c r="L114" s="1"/>
      <c r="M114" s="1"/>
      <c r="N114" s="1"/>
    </row>
    <row r="115" spans="1:14" x14ac:dyDescent="0.2">
      <c r="A115" s="73">
        <v>88</v>
      </c>
      <c r="B115" s="56"/>
      <c r="C115" s="56"/>
      <c r="D115" s="56"/>
      <c r="E115" s="56"/>
      <c r="F115" s="56"/>
      <c r="G115" s="56"/>
      <c r="H115" s="56"/>
      <c r="I115" s="56"/>
      <c r="J115" s="56"/>
      <c r="K115" s="56"/>
      <c r="L115" s="1"/>
      <c r="M115" s="1"/>
      <c r="N115" s="1"/>
    </row>
    <row r="116" spans="1:14" x14ac:dyDescent="0.2">
      <c r="A116" s="73">
        <v>89</v>
      </c>
      <c r="B116" s="56"/>
      <c r="C116" s="56"/>
      <c r="D116" s="56"/>
      <c r="E116" s="56"/>
      <c r="F116" s="56"/>
      <c r="G116" s="56"/>
      <c r="H116" s="56"/>
      <c r="I116" s="56"/>
      <c r="J116" s="56"/>
      <c r="K116" s="56"/>
      <c r="L116" s="1"/>
      <c r="M116" s="1"/>
      <c r="N116" s="1"/>
    </row>
    <row r="117" spans="1:14" x14ac:dyDescent="0.2">
      <c r="A117" s="73">
        <v>90</v>
      </c>
      <c r="B117" s="56"/>
      <c r="C117" s="56"/>
      <c r="D117" s="56"/>
      <c r="E117" s="56"/>
      <c r="F117" s="56"/>
      <c r="G117" s="56"/>
      <c r="H117" s="56"/>
      <c r="I117" s="56"/>
      <c r="J117" s="56"/>
      <c r="K117" s="56"/>
      <c r="L117" s="1"/>
      <c r="M117" s="1"/>
      <c r="N117" s="1"/>
    </row>
    <row r="118" spans="1:14" x14ac:dyDescent="0.2">
      <c r="A118" s="73">
        <v>91</v>
      </c>
      <c r="B118" s="56"/>
      <c r="C118" s="56"/>
      <c r="D118" s="56"/>
      <c r="E118" s="56"/>
      <c r="F118" s="56"/>
      <c r="G118" s="56"/>
      <c r="H118" s="56"/>
      <c r="I118" s="56"/>
      <c r="J118" s="56"/>
      <c r="K118" s="56"/>
      <c r="L118" s="1"/>
      <c r="M118" s="1"/>
      <c r="N118" s="1"/>
    </row>
    <row r="119" spans="1:14" x14ac:dyDescent="0.2">
      <c r="A119" s="73">
        <v>92</v>
      </c>
      <c r="B119" s="56"/>
      <c r="C119" s="56"/>
      <c r="D119" s="56"/>
      <c r="E119" s="56"/>
      <c r="F119" s="56"/>
      <c r="G119" s="56"/>
      <c r="H119" s="56"/>
      <c r="I119" s="56"/>
      <c r="J119" s="56"/>
      <c r="K119" s="56"/>
      <c r="L119" s="1"/>
      <c r="M119" s="1"/>
      <c r="N119" s="1"/>
    </row>
    <row r="120" spans="1:14" x14ac:dyDescent="0.2">
      <c r="A120" s="73">
        <v>93</v>
      </c>
      <c r="B120" s="56"/>
      <c r="C120" s="56"/>
      <c r="D120" s="56"/>
      <c r="E120" s="56"/>
      <c r="F120" s="56"/>
      <c r="G120" s="56"/>
      <c r="H120" s="56"/>
      <c r="I120" s="56"/>
      <c r="J120" s="56"/>
      <c r="K120" s="56"/>
      <c r="L120" s="1"/>
      <c r="M120" s="1"/>
      <c r="N120" s="1"/>
    </row>
    <row r="121" spans="1:14" x14ac:dyDescent="0.2">
      <c r="A121" s="73">
        <v>94</v>
      </c>
      <c r="B121" s="56"/>
      <c r="C121" s="56"/>
      <c r="D121" s="56"/>
      <c r="E121" s="56"/>
      <c r="F121" s="56"/>
      <c r="G121" s="56"/>
      <c r="H121" s="56"/>
      <c r="I121" s="56"/>
      <c r="J121" s="56"/>
      <c r="K121" s="56"/>
      <c r="L121" s="1"/>
      <c r="M121" s="1"/>
      <c r="N121" s="1"/>
    </row>
    <row r="122" spans="1:14" x14ac:dyDescent="0.2">
      <c r="A122" s="73">
        <v>95</v>
      </c>
      <c r="B122" s="56"/>
      <c r="C122" s="56"/>
      <c r="D122" s="56"/>
      <c r="E122" s="56"/>
      <c r="F122" s="56"/>
      <c r="G122" s="56"/>
      <c r="H122" s="56"/>
      <c r="I122" s="56"/>
      <c r="J122" s="56"/>
      <c r="K122" s="56"/>
      <c r="L122" s="1"/>
      <c r="M122" s="1"/>
      <c r="N122" s="1"/>
    </row>
    <row r="123" spans="1:14" x14ac:dyDescent="0.2">
      <c r="A123" s="73">
        <v>96</v>
      </c>
      <c r="B123" s="56"/>
      <c r="C123" s="56"/>
      <c r="D123" s="56"/>
      <c r="E123" s="56"/>
      <c r="F123" s="56"/>
      <c r="G123" s="56"/>
      <c r="H123" s="56"/>
      <c r="I123" s="56"/>
      <c r="J123" s="56"/>
      <c r="K123" s="56"/>
      <c r="L123" s="1"/>
      <c r="M123" s="1"/>
      <c r="N123" s="1"/>
    </row>
    <row r="124" spans="1:14" x14ac:dyDescent="0.2">
      <c r="A124" s="73">
        <v>97</v>
      </c>
      <c r="B124" s="56"/>
      <c r="C124" s="56"/>
      <c r="D124" s="56"/>
      <c r="E124" s="56"/>
      <c r="F124" s="56"/>
      <c r="G124" s="56"/>
      <c r="H124" s="56"/>
      <c r="I124" s="56"/>
      <c r="J124" s="56"/>
      <c r="K124" s="56"/>
      <c r="L124" s="1"/>
      <c r="M124" s="1"/>
      <c r="N124" s="1"/>
    </row>
    <row r="125" spans="1:14" x14ac:dyDescent="0.2">
      <c r="A125" s="73">
        <v>98</v>
      </c>
      <c r="B125" s="56"/>
      <c r="C125" s="56"/>
      <c r="D125" s="56"/>
      <c r="E125" s="56"/>
      <c r="F125" s="56"/>
      <c r="G125" s="56"/>
      <c r="H125" s="56"/>
      <c r="I125" s="56"/>
      <c r="J125" s="56"/>
      <c r="K125" s="56"/>
      <c r="L125" s="1"/>
      <c r="M125" s="1"/>
      <c r="N125" s="1"/>
    </row>
    <row r="126" spans="1:14" x14ac:dyDescent="0.2">
      <c r="A126" s="73">
        <v>99</v>
      </c>
      <c r="B126" s="56"/>
      <c r="C126" s="56"/>
      <c r="D126" s="56"/>
      <c r="E126" s="56"/>
      <c r="F126" s="56"/>
      <c r="G126" s="56"/>
      <c r="H126" s="56"/>
      <c r="I126" s="56"/>
      <c r="J126" s="56"/>
      <c r="K126" s="56"/>
      <c r="L126" s="1"/>
      <c r="M126" s="1"/>
      <c r="N126" s="1"/>
    </row>
    <row r="127" spans="1:14" x14ac:dyDescent="0.2">
      <c r="A127" s="73">
        <v>100</v>
      </c>
      <c r="B127" s="56"/>
      <c r="C127" s="56"/>
      <c r="D127" s="56"/>
      <c r="E127" s="56"/>
      <c r="F127" s="56"/>
      <c r="G127" s="56"/>
      <c r="H127" s="56"/>
      <c r="I127" s="56"/>
      <c r="J127" s="56"/>
      <c r="K127" s="56"/>
      <c r="L127" s="1"/>
      <c r="M127" s="1"/>
      <c r="N127" s="1"/>
    </row>
    <row r="128" spans="1:14" x14ac:dyDescent="0.2">
      <c r="L128" s="1"/>
      <c r="M128" s="1"/>
      <c r="N128" s="1"/>
    </row>
    <row r="138" spans="1:18" x14ac:dyDescent="0.2">
      <c r="A138" s="130" t="s">
        <v>166</v>
      </c>
      <c r="B138" s="130"/>
      <c r="C138" s="130"/>
      <c r="D138" s="130"/>
      <c r="E138" s="130"/>
      <c r="F138" s="130"/>
      <c r="G138" s="130"/>
      <c r="H138" s="130"/>
      <c r="I138" s="130"/>
      <c r="J138" s="130"/>
      <c r="K138" s="130"/>
      <c r="L138" s="130"/>
      <c r="M138" s="130"/>
      <c r="N138" s="130"/>
      <c r="O138" s="130"/>
      <c r="P138" s="130"/>
      <c r="Q138" s="130"/>
      <c r="R138" s="130"/>
    </row>
    <row r="139" spans="1:18" x14ac:dyDescent="0.2">
      <c r="A139" s="130"/>
      <c r="B139" s="130"/>
      <c r="C139" s="130"/>
      <c r="D139" s="130"/>
      <c r="E139" s="130"/>
      <c r="F139" s="130"/>
      <c r="G139" s="130"/>
      <c r="H139" s="130"/>
      <c r="I139" s="130"/>
      <c r="J139" s="130"/>
      <c r="K139" s="130"/>
      <c r="L139" s="130"/>
      <c r="M139" s="130"/>
      <c r="N139" s="130"/>
      <c r="O139" s="130"/>
      <c r="P139" s="130"/>
      <c r="Q139" s="130"/>
      <c r="R139" s="130"/>
    </row>
    <row r="140" spans="1:18" x14ac:dyDescent="0.2">
      <c r="B140" s="1"/>
      <c r="C140" s="1"/>
      <c r="D140" s="1"/>
      <c r="E140" s="1"/>
      <c r="F140" s="1"/>
      <c r="G140" s="1"/>
      <c r="H140" s="1"/>
      <c r="I140" s="1"/>
      <c r="J140" s="1"/>
      <c r="K140" s="1"/>
      <c r="L140" s="1"/>
      <c r="M140" s="1"/>
      <c r="N140" s="1"/>
      <c r="O140" s="1"/>
      <c r="P140" s="1"/>
    </row>
    <row r="141" spans="1:18" x14ac:dyDescent="0.2">
      <c r="B141" s="1"/>
      <c r="C141" s="1"/>
      <c r="D141" s="1"/>
      <c r="E141" s="1"/>
      <c r="F141" s="1"/>
      <c r="G141" s="1"/>
      <c r="H141" s="1"/>
      <c r="I141" s="1"/>
      <c r="J141" s="1"/>
      <c r="K141" s="1"/>
      <c r="L141" s="1"/>
      <c r="M141" s="1"/>
      <c r="N141" s="1"/>
      <c r="O141" s="1"/>
      <c r="P141" s="1"/>
    </row>
    <row r="142" spans="1:18" x14ac:dyDescent="0.2">
      <c r="B142" s="1"/>
      <c r="C142" s="1"/>
      <c r="D142" s="1"/>
      <c r="E142" s="1"/>
      <c r="F142" s="1"/>
      <c r="G142" s="1"/>
      <c r="H142" s="1"/>
      <c r="I142" s="1"/>
      <c r="J142" s="1"/>
      <c r="K142" s="1"/>
      <c r="L142" s="1"/>
      <c r="M142" s="1"/>
      <c r="N142" s="1"/>
      <c r="O142" s="1"/>
      <c r="P142" s="1"/>
    </row>
    <row r="143" spans="1:18" x14ac:dyDescent="0.2">
      <c r="B143" s="1"/>
      <c r="C143" s="1"/>
      <c r="D143" s="1"/>
      <c r="E143" s="1"/>
      <c r="F143" s="1"/>
      <c r="G143" s="1"/>
      <c r="H143" s="1"/>
      <c r="I143" s="1"/>
      <c r="J143" s="1"/>
      <c r="K143" s="1"/>
      <c r="L143" s="1"/>
      <c r="M143" s="1"/>
      <c r="N143" s="1"/>
      <c r="O143" s="1"/>
      <c r="P143" s="1"/>
    </row>
    <row r="144" spans="1:18" x14ac:dyDescent="0.2">
      <c r="B144" s="1"/>
      <c r="C144" s="1"/>
      <c r="D144" s="1"/>
      <c r="E144" s="1"/>
      <c r="F144" s="1"/>
      <c r="G144" s="1"/>
      <c r="H144" s="1"/>
      <c r="I144" s="1"/>
      <c r="J144" s="1"/>
      <c r="K144" s="1"/>
      <c r="L144" s="1"/>
      <c r="M144" s="1"/>
      <c r="N144" s="1"/>
      <c r="O144" s="1"/>
      <c r="P144" s="1"/>
    </row>
    <row r="145" s="1" customFormat="1" x14ac:dyDescent="0.2"/>
    <row r="146" s="1" customFormat="1" x14ac:dyDescent="0.2"/>
    <row r="147" s="1" customFormat="1" x14ac:dyDescent="0.2"/>
    <row r="148" s="1" customFormat="1" x14ac:dyDescent="0.2"/>
    <row r="149" s="1" customFormat="1" x14ac:dyDescent="0.2"/>
    <row r="150" s="1" customFormat="1" x14ac:dyDescent="0.2"/>
    <row r="151" s="1" customFormat="1" x14ac:dyDescent="0.2"/>
    <row r="152" s="1" customFormat="1" x14ac:dyDescent="0.2"/>
    <row r="153" s="1" customFormat="1" x14ac:dyDescent="0.2"/>
    <row r="154" s="1" customFormat="1" x14ac:dyDescent="0.2"/>
    <row r="155" s="1" customFormat="1" x14ac:dyDescent="0.2"/>
    <row r="156" s="1" customFormat="1" x14ac:dyDescent="0.2"/>
    <row r="157" s="1" customFormat="1" x14ac:dyDescent="0.2"/>
    <row r="158" s="1" customFormat="1" x14ac:dyDescent="0.2"/>
    <row r="159" s="1" customFormat="1" x14ac:dyDescent="0.2"/>
    <row r="160" s="1" customFormat="1" x14ac:dyDescent="0.2"/>
    <row r="161" s="1" customFormat="1" x14ac:dyDescent="0.2"/>
    <row r="162" s="1" customFormat="1" x14ac:dyDescent="0.2"/>
    <row r="163" s="1" customFormat="1" x14ac:dyDescent="0.2"/>
    <row r="164" s="1" customFormat="1" x14ac:dyDescent="0.2"/>
    <row r="165" s="1" customFormat="1" x14ac:dyDescent="0.2"/>
  </sheetData>
  <sheetProtection pivotTables="0"/>
  <mergeCells count="30">
    <mergeCell ref="A26:A27"/>
    <mergeCell ref="J2:L2"/>
    <mergeCell ref="G7:I7"/>
    <mergeCell ref="G8:I8"/>
    <mergeCell ref="G9:I9"/>
    <mergeCell ref="G10:I10"/>
    <mergeCell ref="G5:I5"/>
    <mergeCell ref="G2:I4"/>
    <mergeCell ref="B16:C16"/>
    <mergeCell ref="B2:D2"/>
    <mergeCell ref="B10:D10"/>
    <mergeCell ref="B11:C11"/>
    <mergeCell ref="G6:I6"/>
    <mergeCell ref="F2:F4"/>
    <mergeCell ref="A1:V1"/>
    <mergeCell ref="A138:R139"/>
    <mergeCell ref="G11:I11"/>
    <mergeCell ref="G12:I12"/>
    <mergeCell ref="G13:I13"/>
    <mergeCell ref="B18:F18"/>
    <mergeCell ref="P53:Z53"/>
    <mergeCell ref="B23:D23"/>
    <mergeCell ref="B21:D21"/>
    <mergeCell ref="B22:D22"/>
    <mergeCell ref="B19:D19"/>
    <mergeCell ref="B20:D20"/>
    <mergeCell ref="B12:C12"/>
    <mergeCell ref="B13:C13"/>
    <mergeCell ref="B14:C14"/>
    <mergeCell ref="B15:C15"/>
  </mergeCells>
  <phoneticPr fontId="1" type="noConversion"/>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Botón1_Haga_clic_en">
                <anchor moveWithCells="1" sizeWithCells="1">
                  <from>
                    <xdr:col>10</xdr:col>
                    <xdr:colOff>495300</xdr:colOff>
                    <xdr:row>15</xdr:row>
                    <xdr:rowOff>47625</xdr:rowOff>
                  </from>
                  <to>
                    <xdr:col>12</xdr:col>
                    <xdr:colOff>9525</xdr:colOff>
                    <xdr:row>18</xdr:row>
                    <xdr:rowOff>47625</xdr:rowOff>
                  </to>
                </anchor>
              </controlPr>
            </control>
          </mc:Choice>
        </mc:AlternateContent>
        <mc:AlternateContent xmlns:mc="http://schemas.openxmlformats.org/markup-compatibility/2006">
          <mc:Choice Requires="x14">
            <control shapeId="1029" r:id="rId5" name="Button 5">
              <controlPr defaultSize="0" print="0" autoFill="0" autoPict="0" macro="[0]!Botón5_Haga_clic_en">
                <anchor moveWithCells="1" sizeWithCells="1">
                  <from>
                    <xdr:col>10</xdr:col>
                    <xdr:colOff>485775</xdr:colOff>
                    <xdr:row>19</xdr:row>
                    <xdr:rowOff>104775</xdr:rowOff>
                  </from>
                  <to>
                    <xdr:col>12</xdr:col>
                    <xdr:colOff>19050</xdr:colOff>
                    <xdr:row>23</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06499794-6806-41D9-9B1B-BC2FE44300A3}">
          <x14:formula1>
            <xm:f>'Ecuaciones IDF'!$B$2:$B$43</xm:f>
          </x14:formula1>
          <xm:sqref>G5:I13</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4A3D46-25CC-4CD2-B890-899CDCB31092}">
  <sheetPr codeName="Hoja5"/>
  <dimension ref="A1:Z165"/>
  <sheetViews>
    <sheetView topLeftCell="A12" zoomScale="80" zoomScaleNormal="80" workbookViewId="0">
      <selection activeCell="Q15" sqref="Q15"/>
    </sheetView>
  </sheetViews>
  <sheetFormatPr baseColWidth="10" defaultColWidth="11.42578125" defaultRowHeight="14.25" x14ac:dyDescent="0.2"/>
  <cols>
    <col min="1" max="1" width="16.5703125" style="2" customWidth="1"/>
    <col min="2" max="2" width="13.28515625" style="8" customWidth="1"/>
    <col min="3" max="3" width="12" style="8" customWidth="1"/>
    <col min="4" max="4" width="11.42578125" style="8"/>
    <col min="5" max="9" width="11.42578125" style="9"/>
    <col min="10" max="10" width="15.42578125" style="9" customWidth="1"/>
    <col min="11" max="12" width="17.28515625" style="9" customWidth="1"/>
    <col min="13" max="16" width="11.42578125" style="9"/>
    <col min="17" max="16384" width="11.42578125" style="2"/>
  </cols>
  <sheetData>
    <row r="1" spans="1:22" ht="74.25" customHeight="1" thickBot="1" x14ac:dyDescent="0.25">
      <c r="A1" s="151" t="s">
        <v>167</v>
      </c>
      <c r="B1" s="151"/>
      <c r="C1" s="151"/>
      <c r="D1" s="151"/>
      <c r="E1" s="151"/>
      <c r="F1" s="151"/>
      <c r="G1" s="151"/>
      <c r="H1" s="151"/>
      <c r="I1" s="151"/>
      <c r="J1" s="151"/>
      <c r="K1" s="151"/>
      <c r="L1" s="151"/>
      <c r="M1" s="151"/>
      <c r="N1" s="151"/>
      <c r="O1" s="151"/>
      <c r="P1" s="151"/>
      <c r="Q1" s="151"/>
      <c r="R1" s="151"/>
      <c r="S1" s="151"/>
      <c r="T1" s="151"/>
      <c r="U1" s="151"/>
      <c r="V1" s="151"/>
    </row>
    <row r="2" spans="1:22" ht="29.25" customHeight="1" x14ac:dyDescent="0.2">
      <c r="B2" s="147" t="s">
        <v>128</v>
      </c>
      <c r="C2" s="147"/>
      <c r="D2" s="147"/>
      <c r="E2" s="2"/>
      <c r="F2" s="148" t="s">
        <v>129</v>
      </c>
      <c r="G2" s="142" t="s">
        <v>130</v>
      </c>
      <c r="H2" s="142"/>
      <c r="I2" s="142"/>
      <c r="J2" s="142" t="s">
        <v>30</v>
      </c>
      <c r="K2" s="142"/>
      <c r="L2" s="143"/>
      <c r="M2" s="2"/>
      <c r="N2" s="2"/>
      <c r="O2" s="2"/>
      <c r="P2" s="2"/>
    </row>
    <row r="3" spans="1:22" ht="18" customHeight="1" x14ac:dyDescent="0.2">
      <c r="B3" s="52" t="s">
        <v>131</v>
      </c>
      <c r="C3" s="83">
        <v>0.44764522899999998</v>
      </c>
      <c r="D3" s="54" t="s">
        <v>132</v>
      </c>
      <c r="E3" s="2"/>
      <c r="F3" s="149"/>
      <c r="G3" s="145"/>
      <c r="H3" s="145"/>
      <c r="I3" s="145"/>
      <c r="J3" s="59" t="s">
        <v>133</v>
      </c>
      <c r="K3" s="59" t="s">
        <v>134</v>
      </c>
      <c r="L3" s="59" t="s">
        <v>135</v>
      </c>
      <c r="M3" s="2"/>
      <c r="N3" s="2"/>
      <c r="O3" s="2"/>
      <c r="P3" s="2"/>
    </row>
    <row r="4" spans="1:22" ht="15" customHeight="1" thickBot="1" x14ac:dyDescent="0.25">
      <c r="B4" s="52" t="s">
        <v>136</v>
      </c>
      <c r="C4" s="83">
        <v>2240.8380000000002</v>
      </c>
      <c r="D4" s="54" t="s">
        <v>137</v>
      </c>
      <c r="E4" s="2"/>
      <c r="F4" s="150"/>
      <c r="G4" s="146"/>
      <c r="H4" s="146"/>
      <c r="I4" s="146"/>
      <c r="J4" s="60" t="s">
        <v>31</v>
      </c>
      <c r="K4" s="60" t="s">
        <v>32</v>
      </c>
      <c r="L4" s="61" t="s">
        <v>33</v>
      </c>
      <c r="M4" s="2"/>
      <c r="N4" s="2" t="s">
        <v>138</v>
      </c>
      <c r="O4" s="2"/>
      <c r="P4" s="2"/>
    </row>
    <row r="5" spans="1:22" ht="15" x14ac:dyDescent="0.25">
      <c r="B5" s="52" t="s">
        <v>139</v>
      </c>
      <c r="C5" s="83">
        <v>2189.5219999999999</v>
      </c>
      <c r="D5" s="54" t="s">
        <v>137</v>
      </c>
      <c r="E5" s="2"/>
      <c r="F5" s="68">
        <v>1</v>
      </c>
      <c r="G5" s="152" t="s">
        <v>43</v>
      </c>
      <c r="H5" s="152"/>
      <c r="I5" s="152"/>
      <c r="J5" s="76">
        <f>+VLOOKUP(G5,'Ecuaciones IDF'!$B$2:$K$43,4,FALSE)</f>
        <v>372.76999999999902</v>
      </c>
      <c r="K5" s="76">
        <f>+VLOOKUP(G5,'Ecuaciones IDF'!$B$2:$K$43,5,FALSE)</f>
        <v>0.11600000000000001</v>
      </c>
      <c r="L5" s="77">
        <f>+VLOOKUP(G5,'Ecuaciones IDF'!$B$2:$K$43,6,FALSE)</f>
        <v>0.497</v>
      </c>
      <c r="M5" s="2"/>
      <c r="N5" s="2"/>
      <c r="O5" s="2"/>
      <c r="P5" s="2"/>
    </row>
    <row r="6" spans="1:22" ht="15" x14ac:dyDescent="0.25">
      <c r="B6" s="52" t="s">
        <v>140</v>
      </c>
      <c r="C6" s="83">
        <v>1872.3710000000001</v>
      </c>
      <c r="D6" s="54" t="s">
        <v>137</v>
      </c>
      <c r="E6" s="2"/>
      <c r="F6" s="69">
        <v>2</v>
      </c>
      <c r="G6" s="152" t="s">
        <v>45</v>
      </c>
      <c r="H6" s="152"/>
      <c r="I6" s="152"/>
      <c r="J6" s="76">
        <f>+VLOOKUP(G6,'Ecuaciones IDF'!$B$2:$K$43,4,FALSE)</f>
        <v>548</v>
      </c>
      <c r="K6" s="76">
        <f>+VLOOKUP(G6,'Ecuaciones IDF'!$B$2:$K$43,5,FALSE)</f>
        <v>0.153</v>
      </c>
      <c r="L6" s="77">
        <f>+VLOOKUP(G6,'Ecuaciones IDF'!$B$2:$K$43,6,FALSE)</f>
        <v>0.6</v>
      </c>
      <c r="M6" s="2"/>
      <c r="N6" s="2" t="s">
        <v>141</v>
      </c>
      <c r="O6" s="2"/>
      <c r="P6" s="2"/>
    </row>
    <row r="7" spans="1:22" ht="15" x14ac:dyDescent="0.25">
      <c r="B7" s="52" t="s">
        <v>142</v>
      </c>
      <c r="C7" s="53">
        <f>(C5-C6)/C4</f>
        <v>0.14153231960543325</v>
      </c>
      <c r="D7" s="54" t="s">
        <v>143</v>
      </c>
      <c r="E7" s="2"/>
      <c r="F7" s="69">
        <v>3</v>
      </c>
      <c r="G7" s="152"/>
      <c r="H7" s="152"/>
      <c r="I7" s="152"/>
      <c r="J7" s="76" t="e">
        <f>+VLOOKUP(G7,'Ecuaciones IDF'!$B$2:$K$43,4,FALSE)</f>
        <v>#N/A</v>
      </c>
      <c r="K7" s="76" t="e">
        <f>+VLOOKUP(G7,'Ecuaciones IDF'!$B$2:$K$43,5,FALSE)</f>
        <v>#N/A</v>
      </c>
      <c r="L7" s="77" t="e">
        <f>+VLOOKUP(G7,'Ecuaciones IDF'!$B$2:$K$43,6,FALSE)</f>
        <v>#N/A</v>
      </c>
      <c r="M7" s="2"/>
      <c r="N7" s="2" t="s">
        <v>144</v>
      </c>
      <c r="O7" s="2"/>
      <c r="P7" s="2"/>
    </row>
    <row r="8" spans="1:22" ht="15" x14ac:dyDescent="0.25">
      <c r="B8" s="52" t="s">
        <v>145</v>
      </c>
      <c r="C8" s="53">
        <f>+(C3/PI())^0.5</f>
        <v>0.37747834625804288</v>
      </c>
      <c r="D8" s="54" t="s">
        <v>146</v>
      </c>
      <c r="E8" s="2"/>
      <c r="F8" s="69">
        <v>4</v>
      </c>
      <c r="G8" s="152"/>
      <c r="H8" s="152"/>
      <c r="I8" s="152"/>
      <c r="J8" s="76" t="e">
        <f>+VLOOKUP(G8,'Ecuaciones IDF'!$B$2:$K$43,4,FALSE)</f>
        <v>#N/A</v>
      </c>
      <c r="K8" s="76" t="e">
        <f>+VLOOKUP(G8,'Ecuaciones IDF'!$B$2:$K$43,5,FALSE)</f>
        <v>#N/A</v>
      </c>
      <c r="L8" s="77" t="e">
        <f>+VLOOKUP(G8,'Ecuaciones IDF'!$B$2:$K$43,6,FALSE)</f>
        <v>#N/A</v>
      </c>
      <c r="M8" s="2"/>
      <c r="N8" s="2" t="s">
        <v>147</v>
      </c>
      <c r="O8" s="2"/>
      <c r="P8" s="2"/>
    </row>
    <row r="9" spans="1:22" ht="15" x14ac:dyDescent="0.25">
      <c r="E9" s="2"/>
      <c r="F9" s="69">
        <v>5</v>
      </c>
      <c r="G9" s="152"/>
      <c r="H9" s="152"/>
      <c r="I9" s="152"/>
      <c r="J9" s="76" t="e">
        <f>+VLOOKUP(G9,'Ecuaciones IDF'!$B$2:$K$43,4,FALSE)</f>
        <v>#N/A</v>
      </c>
      <c r="K9" s="76" t="e">
        <f>+VLOOKUP(G9,'Ecuaciones IDF'!$B$2:$K$43,5,FALSE)</f>
        <v>#N/A</v>
      </c>
      <c r="L9" s="77" t="e">
        <f>+VLOOKUP(G9,'Ecuaciones IDF'!$B$2:$K$43,6,FALSE)</f>
        <v>#N/A</v>
      </c>
      <c r="M9" s="2"/>
      <c r="N9" s="2" t="s">
        <v>148</v>
      </c>
      <c r="O9" s="2"/>
      <c r="P9" s="2"/>
    </row>
    <row r="10" spans="1:22" ht="15" x14ac:dyDescent="0.25">
      <c r="B10" s="145" t="s">
        <v>149</v>
      </c>
      <c r="C10" s="145"/>
      <c r="D10" s="145"/>
      <c r="E10" s="2"/>
      <c r="F10" s="69">
        <v>6</v>
      </c>
      <c r="G10" s="152"/>
      <c r="H10" s="152"/>
      <c r="I10" s="152"/>
      <c r="J10" s="76" t="e">
        <f>+VLOOKUP(G10,'Ecuaciones IDF'!$B$2:$K$43,4,FALSE)</f>
        <v>#N/A</v>
      </c>
      <c r="K10" s="76" t="e">
        <f>+VLOOKUP(G10,'Ecuaciones IDF'!$B$2:$K$43,5,FALSE)</f>
        <v>#N/A</v>
      </c>
      <c r="L10" s="77" t="e">
        <f>+VLOOKUP(G10,'Ecuaciones IDF'!$B$2:$K$43,6,FALSE)</f>
        <v>#N/A</v>
      </c>
      <c r="M10" s="2"/>
      <c r="N10" s="2"/>
      <c r="O10" s="2"/>
      <c r="P10" s="2"/>
    </row>
    <row r="11" spans="1:22" ht="15" x14ac:dyDescent="0.25">
      <c r="B11" s="138" t="s">
        <v>150</v>
      </c>
      <c r="C11" s="138"/>
      <c r="D11" s="53">
        <f>0.02*C4^0.77*C7^(-0.385)</f>
        <v>16.134913256353407</v>
      </c>
      <c r="E11" s="2"/>
      <c r="F11" s="69">
        <v>7</v>
      </c>
      <c r="G11" s="153"/>
      <c r="H11" s="153"/>
      <c r="I11" s="153"/>
      <c r="J11" s="78" t="e">
        <f>+VLOOKUP(G11,'Ecuaciones IDF'!$B$2:$K$43,4,FALSE)</f>
        <v>#N/A</v>
      </c>
      <c r="K11" s="78" t="e">
        <f>+VLOOKUP(G11,'Ecuaciones IDF'!$B$2:$K$43,5,FALSE)</f>
        <v>#N/A</v>
      </c>
      <c r="L11" s="79" t="e">
        <f>+VLOOKUP(G11,'Ecuaciones IDF'!$B$2:$K$43,6,FALSE)</f>
        <v>#N/A</v>
      </c>
      <c r="M11" s="2"/>
      <c r="N11" s="2"/>
      <c r="O11" s="2"/>
      <c r="P11" s="2"/>
    </row>
    <row r="12" spans="1:22" ht="15" x14ac:dyDescent="0.25">
      <c r="B12" s="138" t="s">
        <v>151</v>
      </c>
      <c r="C12" s="138"/>
      <c r="D12" s="55">
        <f>+(C4/1000/(1.5*C8)*SQRT(C3^2/(C7*100)))*60</f>
        <v>28.254300260300756</v>
      </c>
      <c r="E12" s="2"/>
      <c r="F12" s="69">
        <v>8</v>
      </c>
      <c r="G12" s="153"/>
      <c r="H12" s="153"/>
      <c r="I12" s="153"/>
      <c r="J12" s="78" t="e">
        <f>+VLOOKUP(G12,'Ecuaciones IDF'!$B$2:$K$43,4,FALSE)</f>
        <v>#N/A</v>
      </c>
      <c r="K12" s="78" t="e">
        <f>+VLOOKUP(G12,'Ecuaciones IDF'!$B$2:$K$43,5,FALSE)</f>
        <v>#N/A</v>
      </c>
      <c r="L12" s="79" t="e">
        <f>+VLOOKUP(G12,'Ecuaciones IDF'!$B$2:$K$43,6,FALSE)</f>
        <v>#N/A</v>
      </c>
      <c r="M12" s="2"/>
      <c r="N12" s="2"/>
      <c r="O12" s="2"/>
      <c r="P12" s="2"/>
    </row>
    <row r="13" spans="1:22" ht="15.75" thickBot="1" x14ac:dyDescent="0.3">
      <c r="B13" s="138" t="s">
        <v>152</v>
      </c>
      <c r="C13" s="138"/>
      <c r="D13" s="55">
        <f>(C4/1000/SQRT(C7)*(C3*C4/1000)^0.5/(C7*100)^0.5)*60</f>
        <v>95.143318898102351</v>
      </c>
      <c r="E13" s="2"/>
      <c r="F13" s="70">
        <v>9</v>
      </c>
      <c r="G13" s="158"/>
      <c r="H13" s="158"/>
      <c r="I13" s="158"/>
      <c r="J13" s="80" t="e">
        <f>+VLOOKUP(G13,'Ecuaciones IDF'!$B$2:$K$43,4,FALSE)</f>
        <v>#N/A</v>
      </c>
      <c r="K13" s="80" t="e">
        <f>+VLOOKUP(G13,'Ecuaciones IDF'!$B$2:$K$43,5,FALSE)</f>
        <v>#N/A</v>
      </c>
      <c r="L13" s="81" t="e">
        <f>+VLOOKUP(G13,'Ecuaciones IDF'!$B$2:$K$43,6,FALSE)</f>
        <v>#N/A</v>
      </c>
      <c r="M13" s="2"/>
      <c r="N13" s="2"/>
      <c r="O13" s="2"/>
      <c r="P13" s="2"/>
    </row>
    <row r="14" spans="1:22" x14ac:dyDescent="0.2">
      <c r="B14" s="138" t="s">
        <v>153</v>
      </c>
      <c r="C14" s="138"/>
      <c r="D14" s="55">
        <f>+(4*SQRT(C3)+1.5*C4/1000)/(0.8*SQRT(C5-C6))*60</f>
        <v>25.42646570543506</v>
      </c>
      <c r="E14" s="2"/>
      <c r="F14" s="2"/>
      <c r="G14" s="2"/>
      <c r="H14" s="2"/>
      <c r="I14" s="2"/>
      <c r="J14" s="2"/>
      <c r="K14" s="2"/>
      <c r="L14" s="2"/>
      <c r="M14" s="2"/>
      <c r="N14" s="2"/>
      <c r="O14" s="2"/>
      <c r="P14" s="2"/>
    </row>
    <row r="15" spans="1:22" ht="15.75" customHeight="1" x14ac:dyDescent="0.2">
      <c r="B15" s="139" t="s">
        <v>154</v>
      </c>
      <c r="C15" s="139"/>
      <c r="D15" s="55">
        <f>(C4/1000/SQRT(C3)*C3^0.5/(C7*100))*60</f>
        <v>9.499616792462902</v>
      </c>
      <c r="E15" s="2"/>
      <c r="F15" s="2"/>
      <c r="G15" s="2"/>
      <c r="H15" s="2"/>
      <c r="I15" s="2"/>
      <c r="J15" s="2"/>
      <c r="K15" s="2"/>
      <c r="L15" s="2"/>
      <c r="M15" s="2"/>
      <c r="N15" s="2"/>
      <c r="O15" s="2"/>
      <c r="P15" s="2"/>
    </row>
    <row r="16" spans="1:22" ht="15.75" customHeight="1" x14ac:dyDescent="0.2">
      <c r="B16" s="138" t="s">
        <v>155</v>
      </c>
      <c r="C16" s="138"/>
      <c r="D16" s="55">
        <f>60*0.3*(C4/1000/C7^0.25)^0.76</f>
        <v>48.186112087766084</v>
      </c>
      <c r="E16" s="2"/>
      <c r="F16" s="2"/>
      <c r="G16" s="2"/>
      <c r="H16" s="2"/>
      <c r="I16" s="2"/>
      <c r="J16" s="2"/>
      <c r="K16" s="2"/>
      <c r="L16" s="2"/>
      <c r="M16" s="2"/>
      <c r="N16" s="2"/>
      <c r="O16" s="2"/>
      <c r="P16" s="2"/>
    </row>
    <row r="17" spans="1:16" x14ac:dyDescent="0.2">
      <c r="B17" s="2"/>
      <c r="C17" s="2"/>
      <c r="D17" s="2"/>
      <c r="E17" s="2"/>
      <c r="F17" s="2"/>
      <c r="G17" s="2"/>
      <c r="H17" s="2"/>
      <c r="I17" s="2"/>
      <c r="J17" s="2"/>
      <c r="K17" s="2"/>
      <c r="L17" s="2"/>
      <c r="M17" s="2"/>
      <c r="N17" s="2"/>
      <c r="O17" s="2"/>
      <c r="P17" s="2"/>
    </row>
    <row r="18" spans="1:16" ht="15" customHeight="1" x14ac:dyDescent="0.25">
      <c r="B18" s="133" t="s">
        <v>156</v>
      </c>
      <c r="C18" s="133"/>
      <c r="D18" s="133"/>
      <c r="E18" s="133"/>
      <c r="F18" s="133"/>
      <c r="G18" s="2"/>
      <c r="H18" s="2"/>
      <c r="I18" s="2"/>
      <c r="J18" s="2"/>
      <c r="K18" s="2"/>
      <c r="L18" s="2"/>
      <c r="M18" s="2"/>
      <c r="N18" s="2"/>
      <c r="O18" s="2"/>
      <c r="P18" s="2"/>
    </row>
    <row r="19" spans="1:16" ht="15" customHeight="1" x14ac:dyDescent="0.2">
      <c r="B19" s="160" t="s">
        <v>157</v>
      </c>
      <c r="C19" s="161"/>
      <c r="D19" s="162"/>
      <c r="E19" s="166">
        <v>50</v>
      </c>
      <c r="F19" s="155" t="s">
        <v>158</v>
      </c>
      <c r="G19" s="2"/>
      <c r="H19" s="2"/>
      <c r="I19" s="2"/>
      <c r="J19" s="2"/>
      <c r="K19" s="2"/>
      <c r="L19" s="2"/>
      <c r="M19" s="2"/>
      <c r="N19" s="2"/>
      <c r="O19" s="2"/>
    </row>
    <row r="20" spans="1:16" ht="15" customHeight="1" x14ac:dyDescent="0.2">
      <c r="B20" s="163"/>
      <c r="C20" s="164"/>
      <c r="D20" s="165"/>
      <c r="E20" s="167"/>
      <c r="F20" s="156"/>
      <c r="G20" s="2"/>
      <c r="H20" s="2"/>
      <c r="I20" s="2"/>
      <c r="J20" s="2"/>
      <c r="K20" s="2"/>
      <c r="L20" s="2"/>
      <c r="M20" s="2"/>
      <c r="N20" s="2"/>
      <c r="O20" s="2"/>
      <c r="P20" s="2"/>
    </row>
    <row r="21" spans="1:16" x14ac:dyDescent="0.2">
      <c r="B21" s="160" t="s">
        <v>161</v>
      </c>
      <c r="C21" s="161"/>
      <c r="D21" s="162"/>
      <c r="E21" s="168">
        <f>ROUNDUP( AVERAGE(D11:D16),0)</f>
        <v>38</v>
      </c>
      <c r="F21" s="155" t="s">
        <v>160</v>
      </c>
      <c r="G21" s="2"/>
      <c r="H21" s="2"/>
      <c r="I21" s="2"/>
      <c r="J21" s="2"/>
      <c r="K21" s="2"/>
      <c r="L21" s="2"/>
      <c r="M21" s="2"/>
      <c r="N21" s="2"/>
      <c r="O21" s="2"/>
      <c r="P21" s="2"/>
    </row>
    <row r="22" spans="1:16" x14ac:dyDescent="0.2">
      <c r="B22" s="163"/>
      <c r="C22" s="164"/>
      <c r="D22" s="165"/>
      <c r="E22" s="169"/>
      <c r="F22" s="156"/>
      <c r="G22" s="2"/>
      <c r="H22" s="2"/>
      <c r="I22" s="2"/>
      <c r="J22" s="2"/>
      <c r="K22" s="2"/>
      <c r="L22" s="2"/>
      <c r="M22" s="2"/>
      <c r="N22" s="2"/>
      <c r="O22" s="2"/>
      <c r="P22" s="2"/>
    </row>
    <row r="23" spans="1:16" x14ac:dyDescent="0.2">
      <c r="B23" s="135" t="s">
        <v>163</v>
      </c>
      <c r="C23" s="136"/>
      <c r="D23" s="137"/>
      <c r="E23" s="56">
        <f>+COUNT(J5:J13)</f>
        <v>2</v>
      </c>
      <c r="F23" s="57"/>
      <c r="G23" s="2"/>
      <c r="H23" s="2"/>
      <c r="I23" s="2"/>
      <c r="J23" s="2"/>
      <c r="K23" s="2"/>
      <c r="L23" s="2"/>
      <c r="M23" s="2"/>
      <c r="N23" s="2"/>
      <c r="O23" s="2"/>
      <c r="P23" s="2"/>
    </row>
    <row r="24" spans="1:16" x14ac:dyDescent="0.2">
      <c r="B24" s="2"/>
      <c r="C24" s="2"/>
      <c r="D24" s="2"/>
      <c r="E24" s="2"/>
      <c r="F24" s="2"/>
      <c r="G24" s="2"/>
      <c r="H24" s="2"/>
      <c r="I24" s="2"/>
      <c r="J24" s="2"/>
      <c r="K24" s="2"/>
      <c r="L24" s="2"/>
      <c r="M24" s="2"/>
      <c r="N24" s="2"/>
      <c r="O24" s="2"/>
      <c r="P24" s="2"/>
    </row>
    <row r="25" spans="1:16" x14ac:dyDescent="0.2">
      <c r="B25" s="9"/>
      <c r="C25" s="9"/>
      <c r="D25" s="9"/>
      <c r="G25" s="2"/>
      <c r="H25" s="2"/>
      <c r="I25" s="2"/>
      <c r="J25" s="2"/>
      <c r="K25" s="2"/>
      <c r="L25" s="2"/>
      <c r="M25" s="2"/>
      <c r="N25" s="2"/>
      <c r="O25" s="2"/>
      <c r="P25" s="2"/>
    </row>
    <row r="26" spans="1:16" ht="64.5" customHeight="1" thickBot="1" x14ac:dyDescent="0.25">
      <c r="A26" s="140" t="s">
        <v>162</v>
      </c>
      <c r="B26" s="74" t="s">
        <v>164</v>
      </c>
      <c r="C26" s="75">
        <v>96.242972230589373</v>
      </c>
      <c r="D26" s="75">
        <v>112.42238932910672</v>
      </c>
      <c r="E26" s="75"/>
      <c r="F26" s="75"/>
      <c r="G26" s="75"/>
      <c r="H26" s="75"/>
      <c r="I26" s="75"/>
      <c r="J26" s="75"/>
      <c r="K26" s="75"/>
      <c r="L26" s="2"/>
      <c r="M26" s="2"/>
      <c r="N26" s="2"/>
      <c r="O26" s="2"/>
      <c r="P26" s="2"/>
    </row>
    <row r="27" spans="1:16" ht="48" customHeight="1" thickBot="1" x14ac:dyDescent="0.25">
      <c r="A27" s="141"/>
      <c r="B27" s="71" t="s">
        <v>165</v>
      </c>
      <c r="C27" s="71" t="s">
        <v>43</v>
      </c>
      <c r="D27" s="71" t="s">
        <v>45</v>
      </c>
      <c r="E27" s="71"/>
      <c r="F27" s="71"/>
      <c r="G27" s="71"/>
      <c r="H27" s="71"/>
      <c r="I27" s="71"/>
      <c r="J27" s="71"/>
      <c r="K27" s="72"/>
      <c r="L27" s="2"/>
      <c r="M27" s="2"/>
      <c r="N27" s="2"/>
    </row>
    <row r="28" spans="1:16" x14ac:dyDescent="0.2">
      <c r="A28" s="73">
        <v>1</v>
      </c>
      <c r="B28" s="82">
        <v>0</v>
      </c>
      <c r="C28" s="56">
        <v>0.24060743057647341</v>
      </c>
      <c r="D28" s="56">
        <v>0.28105597332276677</v>
      </c>
      <c r="E28" s="56"/>
      <c r="F28" s="56"/>
      <c r="G28" s="56"/>
      <c r="H28" s="56"/>
      <c r="I28" s="56"/>
      <c r="J28" s="56"/>
      <c r="K28" s="56"/>
      <c r="L28" s="2"/>
      <c r="M28" s="2"/>
      <c r="N28" s="2"/>
    </row>
    <row r="29" spans="1:16" x14ac:dyDescent="0.2">
      <c r="A29" s="73">
        <v>2</v>
      </c>
      <c r="B29" s="56">
        <v>9.5</v>
      </c>
      <c r="C29" s="56">
        <v>1.6040495371764896</v>
      </c>
      <c r="D29" s="56">
        <v>1.8737064888184454</v>
      </c>
      <c r="E29" s="56"/>
      <c r="F29" s="56"/>
      <c r="G29" s="56"/>
      <c r="H29" s="56"/>
      <c r="I29" s="56"/>
      <c r="J29" s="56"/>
      <c r="K29" s="56"/>
      <c r="L29" s="2"/>
      <c r="M29" s="2"/>
      <c r="N29" s="2"/>
    </row>
    <row r="30" spans="1:16" x14ac:dyDescent="0.2">
      <c r="A30" s="73">
        <v>3</v>
      </c>
      <c r="B30" s="56">
        <v>10.5</v>
      </c>
      <c r="C30" s="56">
        <v>3.6893139355059259</v>
      </c>
      <c r="D30" s="56">
        <v>4.3095249242824245</v>
      </c>
      <c r="E30" s="56"/>
      <c r="F30" s="56"/>
      <c r="G30" s="56"/>
      <c r="H30" s="56"/>
      <c r="I30" s="56"/>
      <c r="J30" s="56"/>
      <c r="K30" s="56"/>
      <c r="L30" s="2"/>
      <c r="M30" s="2"/>
      <c r="N30" s="2"/>
    </row>
    <row r="31" spans="1:16" x14ac:dyDescent="0.2">
      <c r="A31" s="73">
        <v>4</v>
      </c>
      <c r="B31" s="56">
        <v>18</v>
      </c>
      <c r="C31" s="56">
        <v>3.6893139355059259</v>
      </c>
      <c r="D31" s="56">
        <v>4.3095249242824245</v>
      </c>
      <c r="E31" s="56"/>
      <c r="F31" s="56"/>
      <c r="G31" s="56"/>
      <c r="H31" s="56"/>
      <c r="I31" s="56"/>
      <c r="J31" s="56"/>
      <c r="K31" s="56"/>
      <c r="L31" s="2"/>
      <c r="M31" s="2"/>
      <c r="N31" s="2"/>
    </row>
    <row r="32" spans="1:16" x14ac:dyDescent="0.2">
      <c r="A32" s="73">
        <v>5</v>
      </c>
      <c r="B32" s="56">
        <v>19</v>
      </c>
      <c r="C32" s="56">
        <v>1.6040495371764896</v>
      </c>
      <c r="D32" s="56">
        <v>1.8737064888184454</v>
      </c>
      <c r="E32" s="56"/>
      <c r="F32" s="56"/>
      <c r="G32" s="56"/>
      <c r="H32" s="56"/>
      <c r="I32" s="56"/>
      <c r="J32" s="56"/>
      <c r="K32" s="56"/>
      <c r="L32" s="2"/>
      <c r="M32" s="2"/>
      <c r="N32" s="2"/>
    </row>
    <row r="33" spans="1:14" x14ac:dyDescent="0.2">
      <c r="A33" s="73">
        <v>6</v>
      </c>
      <c r="B33" s="56">
        <v>38</v>
      </c>
      <c r="C33" s="56">
        <v>0.32080990743529797</v>
      </c>
      <c r="D33" s="56">
        <v>0.37474129776368914</v>
      </c>
      <c r="E33" s="56"/>
      <c r="F33" s="56"/>
      <c r="G33" s="56"/>
      <c r="H33" s="56"/>
      <c r="I33" s="56"/>
      <c r="J33" s="56"/>
      <c r="K33" s="56"/>
      <c r="L33" s="2"/>
      <c r="M33" s="2"/>
      <c r="N33" s="2"/>
    </row>
    <row r="34" spans="1:14" x14ac:dyDescent="0.2">
      <c r="A34" s="13"/>
      <c r="B34" s="13"/>
      <c r="C34" s="13"/>
      <c r="D34" s="13"/>
      <c r="E34" s="13"/>
      <c r="F34" s="13"/>
      <c r="G34" s="13"/>
      <c r="H34" s="13"/>
      <c r="I34" s="13"/>
      <c r="J34" s="13"/>
      <c r="K34" s="13"/>
      <c r="L34" s="2"/>
      <c r="M34" s="2"/>
      <c r="N34" s="2"/>
    </row>
    <row r="35" spans="1:14" x14ac:dyDescent="0.2">
      <c r="A35" s="13"/>
      <c r="B35" s="13"/>
      <c r="C35" s="13"/>
      <c r="D35" s="13"/>
      <c r="E35" s="13"/>
      <c r="F35" s="13"/>
      <c r="G35" s="13"/>
      <c r="H35" s="13"/>
      <c r="I35" s="13"/>
      <c r="J35" s="13"/>
      <c r="K35" s="13"/>
      <c r="L35" s="2"/>
      <c r="M35" s="2"/>
      <c r="N35" s="2"/>
    </row>
    <row r="36" spans="1:14" x14ac:dyDescent="0.2">
      <c r="A36" s="13"/>
      <c r="B36" s="13"/>
      <c r="C36" s="13"/>
      <c r="D36" s="13"/>
      <c r="E36" s="13"/>
      <c r="F36" s="13"/>
      <c r="G36" s="13"/>
      <c r="H36" s="13"/>
      <c r="I36" s="13"/>
      <c r="J36" s="13"/>
      <c r="K36" s="13"/>
      <c r="L36" s="2"/>
      <c r="M36" s="2"/>
      <c r="N36" s="2"/>
    </row>
    <row r="37" spans="1:14" x14ac:dyDescent="0.2">
      <c r="A37" s="13"/>
      <c r="B37" s="13"/>
      <c r="C37" s="13"/>
      <c r="D37" s="13"/>
      <c r="E37" s="13"/>
      <c r="F37" s="13"/>
      <c r="G37" s="13"/>
      <c r="H37" s="13"/>
      <c r="I37" s="13"/>
      <c r="J37" s="13"/>
      <c r="K37" s="13"/>
      <c r="L37" s="2"/>
      <c r="M37" s="2"/>
      <c r="N37" s="2"/>
    </row>
    <row r="38" spans="1:14" x14ac:dyDescent="0.2">
      <c r="A38" s="13"/>
      <c r="B38" s="13"/>
      <c r="C38" s="13"/>
      <c r="D38" s="13"/>
      <c r="E38" s="13"/>
      <c r="F38" s="13"/>
      <c r="G38" s="13"/>
      <c r="H38" s="13"/>
      <c r="I38" s="13"/>
      <c r="J38" s="13"/>
      <c r="K38" s="13"/>
      <c r="L38" s="2"/>
      <c r="M38" s="2"/>
      <c r="N38" s="2"/>
    </row>
    <row r="39" spans="1:14" x14ac:dyDescent="0.2">
      <c r="A39" s="13"/>
      <c r="B39" s="13"/>
      <c r="C39" s="13"/>
      <c r="D39" s="13"/>
      <c r="E39" s="13"/>
      <c r="F39" s="13"/>
      <c r="G39" s="13"/>
      <c r="H39" s="13"/>
      <c r="I39" s="13"/>
      <c r="J39" s="13"/>
      <c r="K39" s="13"/>
      <c r="L39" s="2"/>
      <c r="M39" s="2"/>
      <c r="N39" s="2"/>
    </row>
    <row r="40" spans="1:14" x14ac:dyDescent="0.2">
      <c r="A40" s="13"/>
      <c r="B40" s="13"/>
      <c r="C40" s="13"/>
      <c r="D40" s="13"/>
      <c r="E40" s="13"/>
      <c r="F40" s="13"/>
      <c r="G40" s="13"/>
      <c r="H40" s="13"/>
      <c r="I40" s="13"/>
      <c r="J40" s="13"/>
      <c r="K40" s="13"/>
      <c r="L40" s="2"/>
      <c r="M40" s="2"/>
      <c r="N40" s="2"/>
    </row>
    <row r="41" spans="1:14" x14ac:dyDescent="0.2">
      <c r="A41" s="13"/>
      <c r="B41" s="13"/>
      <c r="C41" s="13"/>
      <c r="D41" s="13"/>
      <c r="E41" s="13"/>
      <c r="F41" s="13"/>
      <c r="G41" s="13"/>
      <c r="H41" s="13"/>
      <c r="I41" s="13"/>
      <c r="J41" s="13"/>
      <c r="K41" s="13"/>
      <c r="L41" s="2"/>
      <c r="M41" s="2"/>
      <c r="N41" s="2"/>
    </row>
    <row r="42" spans="1:14" x14ac:dyDescent="0.2">
      <c r="A42" s="13"/>
      <c r="B42" s="13"/>
      <c r="C42" s="13"/>
      <c r="D42" s="13"/>
      <c r="E42" s="13"/>
      <c r="F42" s="13"/>
      <c r="G42" s="13"/>
      <c r="H42" s="13"/>
      <c r="I42" s="13"/>
      <c r="J42" s="13"/>
      <c r="K42" s="13"/>
      <c r="L42" s="2"/>
      <c r="M42" s="2"/>
      <c r="N42" s="2"/>
    </row>
    <row r="43" spans="1:14" x14ac:dyDescent="0.2">
      <c r="A43" s="13"/>
      <c r="B43" s="13"/>
      <c r="C43" s="13"/>
      <c r="D43" s="13"/>
      <c r="E43" s="13"/>
      <c r="F43" s="13"/>
      <c r="G43" s="13"/>
      <c r="H43" s="13"/>
      <c r="I43" s="13"/>
      <c r="J43" s="13"/>
      <c r="K43" s="13"/>
      <c r="L43" s="2"/>
      <c r="M43" s="2"/>
      <c r="N43" s="2"/>
    </row>
    <row r="44" spans="1:14" x14ac:dyDescent="0.2">
      <c r="A44" s="13"/>
      <c r="B44" s="13"/>
      <c r="C44" s="13"/>
      <c r="D44" s="13"/>
      <c r="E44" s="13"/>
      <c r="F44" s="13"/>
      <c r="G44" s="13"/>
      <c r="H44" s="13"/>
      <c r="I44" s="13"/>
      <c r="J44" s="13"/>
      <c r="K44" s="13"/>
      <c r="L44" s="2"/>
      <c r="M44" s="2"/>
      <c r="N44" s="2"/>
    </row>
    <row r="45" spans="1:14" x14ac:dyDescent="0.2">
      <c r="A45" s="13"/>
      <c r="B45" s="13"/>
      <c r="C45" s="13"/>
      <c r="D45" s="13"/>
      <c r="E45" s="13"/>
      <c r="F45" s="13"/>
      <c r="G45" s="13"/>
      <c r="H45" s="13"/>
      <c r="I45" s="13"/>
      <c r="J45" s="13"/>
      <c r="K45" s="13"/>
      <c r="L45" s="2"/>
      <c r="M45" s="2"/>
      <c r="N45" s="2"/>
    </row>
    <row r="46" spans="1:14" x14ac:dyDescent="0.2">
      <c r="A46" s="13"/>
      <c r="B46" s="13"/>
      <c r="C46" s="13"/>
      <c r="D46" s="13"/>
      <c r="E46" s="13"/>
      <c r="F46" s="13"/>
      <c r="G46" s="13"/>
      <c r="H46" s="13"/>
      <c r="I46" s="13"/>
      <c r="J46" s="13"/>
      <c r="K46" s="13"/>
      <c r="L46" s="2"/>
      <c r="M46" s="2"/>
      <c r="N46" s="2"/>
    </row>
    <row r="47" spans="1:14" x14ac:dyDescent="0.2">
      <c r="A47" s="13"/>
      <c r="B47" s="13"/>
      <c r="C47" s="13"/>
      <c r="D47" s="13"/>
      <c r="E47" s="13"/>
      <c r="F47" s="13"/>
      <c r="G47" s="13"/>
      <c r="H47" s="13"/>
      <c r="I47" s="13"/>
      <c r="J47" s="13"/>
      <c r="K47" s="13"/>
      <c r="L47" s="2"/>
      <c r="M47" s="2"/>
      <c r="N47" s="2"/>
    </row>
    <row r="48" spans="1:14" x14ac:dyDescent="0.2">
      <c r="A48" s="13"/>
      <c r="B48" s="13"/>
      <c r="C48" s="13"/>
      <c r="D48" s="13"/>
      <c r="E48" s="13"/>
      <c r="F48" s="13"/>
      <c r="G48" s="13"/>
      <c r="H48" s="13"/>
      <c r="I48" s="13"/>
      <c r="J48" s="13"/>
      <c r="K48" s="13"/>
      <c r="L48" s="2"/>
      <c r="M48" s="2"/>
      <c r="N48" s="2"/>
    </row>
    <row r="49" spans="1:26" x14ac:dyDescent="0.2">
      <c r="A49" s="13"/>
      <c r="B49" s="13"/>
      <c r="C49" s="13"/>
      <c r="D49" s="13"/>
      <c r="E49" s="13"/>
      <c r="F49" s="13"/>
      <c r="G49" s="13"/>
      <c r="H49" s="13"/>
      <c r="I49" s="13"/>
      <c r="J49" s="13"/>
      <c r="K49" s="13"/>
      <c r="L49" s="2"/>
      <c r="M49" s="2"/>
      <c r="N49" s="2"/>
    </row>
    <row r="50" spans="1:26" x14ac:dyDescent="0.2">
      <c r="A50" s="13"/>
      <c r="B50" s="13"/>
      <c r="C50" s="13"/>
      <c r="D50" s="13"/>
      <c r="E50" s="13"/>
      <c r="F50" s="13"/>
      <c r="G50" s="13"/>
      <c r="H50" s="13"/>
      <c r="I50" s="13"/>
      <c r="J50" s="13"/>
      <c r="K50" s="13"/>
      <c r="L50" s="2"/>
      <c r="M50" s="2"/>
      <c r="N50" s="2"/>
    </row>
    <row r="51" spans="1:26" x14ac:dyDescent="0.2">
      <c r="A51" s="13"/>
      <c r="B51" s="13"/>
      <c r="C51" s="13"/>
      <c r="D51" s="13"/>
      <c r="E51" s="13"/>
      <c r="F51" s="13"/>
      <c r="G51" s="13"/>
      <c r="H51" s="13"/>
      <c r="I51" s="13"/>
      <c r="J51" s="13"/>
      <c r="K51" s="13"/>
      <c r="L51" s="2"/>
      <c r="M51" s="2"/>
      <c r="N51" s="2"/>
    </row>
    <row r="52" spans="1:26" x14ac:dyDescent="0.2">
      <c r="A52" s="13"/>
      <c r="B52" s="13"/>
      <c r="C52" s="13"/>
      <c r="D52" s="13"/>
      <c r="E52" s="13"/>
      <c r="F52" s="13"/>
      <c r="G52" s="13"/>
      <c r="H52" s="13"/>
      <c r="I52" s="13"/>
      <c r="J52" s="13"/>
      <c r="K52" s="13"/>
      <c r="L52" s="2"/>
      <c r="M52" s="2"/>
      <c r="N52" s="2"/>
    </row>
    <row r="53" spans="1:26" x14ac:dyDescent="0.2">
      <c r="A53" s="14"/>
      <c r="B53" s="13"/>
      <c r="C53" s="13"/>
      <c r="D53" s="13"/>
      <c r="E53" s="13"/>
      <c r="F53" s="13"/>
      <c r="G53" s="13"/>
      <c r="H53" s="13"/>
      <c r="I53" s="13"/>
      <c r="J53" s="13"/>
      <c r="K53" s="13"/>
      <c r="L53" s="2"/>
      <c r="M53" s="2"/>
      <c r="N53" s="2"/>
      <c r="P53" s="154"/>
      <c r="Q53" s="154"/>
      <c r="R53" s="154"/>
      <c r="S53" s="154"/>
      <c r="T53" s="154"/>
      <c r="U53" s="154"/>
      <c r="V53" s="154"/>
      <c r="W53" s="154"/>
      <c r="X53" s="154"/>
      <c r="Y53" s="154"/>
      <c r="Z53" s="154"/>
    </row>
    <row r="54" spans="1:26" x14ac:dyDescent="0.2">
      <c r="A54" s="14"/>
      <c r="B54" s="13"/>
      <c r="C54" s="13"/>
      <c r="D54" s="13"/>
      <c r="E54" s="13"/>
      <c r="F54" s="13"/>
      <c r="G54" s="13"/>
      <c r="H54" s="13"/>
      <c r="I54" s="13"/>
      <c r="J54" s="13"/>
      <c r="K54" s="13"/>
      <c r="L54" s="2"/>
      <c r="M54" s="2"/>
      <c r="N54" s="2"/>
    </row>
    <row r="55" spans="1:26" x14ac:dyDescent="0.2">
      <c r="A55" s="14"/>
      <c r="B55" s="13"/>
      <c r="C55" s="13"/>
      <c r="D55" s="13"/>
      <c r="E55" s="13"/>
      <c r="F55" s="13"/>
      <c r="G55" s="13"/>
      <c r="H55" s="13"/>
      <c r="I55" s="13"/>
      <c r="J55" s="13"/>
      <c r="K55" s="13"/>
      <c r="L55" s="2"/>
      <c r="M55" s="2"/>
      <c r="N55" s="2"/>
    </row>
    <row r="56" spans="1:26" x14ac:dyDescent="0.2">
      <c r="A56" s="14"/>
      <c r="B56" s="13"/>
      <c r="C56" s="13"/>
      <c r="D56" s="13"/>
      <c r="E56" s="13"/>
      <c r="F56" s="13"/>
      <c r="G56" s="13"/>
      <c r="H56" s="13"/>
      <c r="I56" s="13"/>
      <c r="J56" s="13"/>
      <c r="K56" s="13"/>
      <c r="L56" s="2"/>
      <c r="M56" s="2"/>
      <c r="N56" s="2"/>
    </row>
    <row r="57" spans="1:26" x14ac:dyDescent="0.2">
      <c r="A57" s="14"/>
      <c r="B57" s="13"/>
      <c r="C57" s="13"/>
      <c r="D57" s="13"/>
      <c r="E57" s="13"/>
      <c r="F57" s="13"/>
      <c r="G57" s="13"/>
      <c r="H57" s="13"/>
      <c r="I57" s="13"/>
      <c r="J57" s="13"/>
      <c r="K57" s="13"/>
      <c r="L57" s="2"/>
      <c r="M57" s="2"/>
      <c r="N57" s="2"/>
    </row>
    <row r="58" spans="1:26" x14ac:dyDescent="0.2">
      <c r="A58" s="14"/>
      <c r="B58" s="13"/>
      <c r="C58" s="13"/>
      <c r="D58" s="13"/>
      <c r="E58" s="13"/>
      <c r="F58" s="13"/>
      <c r="G58" s="13"/>
      <c r="H58" s="13"/>
      <c r="I58" s="13"/>
      <c r="J58" s="13"/>
      <c r="K58" s="13"/>
      <c r="L58" s="2"/>
      <c r="M58" s="2"/>
      <c r="N58" s="2"/>
    </row>
    <row r="59" spans="1:26" x14ac:dyDescent="0.2">
      <c r="A59" s="14"/>
      <c r="B59" s="13"/>
      <c r="C59" s="13"/>
      <c r="D59" s="13"/>
      <c r="E59" s="13"/>
      <c r="F59" s="13"/>
      <c r="G59" s="13"/>
      <c r="H59" s="13"/>
      <c r="I59" s="13"/>
      <c r="J59" s="13"/>
      <c r="K59" s="13"/>
      <c r="L59" s="2"/>
      <c r="M59" s="2"/>
      <c r="N59" s="2"/>
    </row>
    <row r="60" spans="1:26" x14ac:dyDescent="0.2">
      <c r="A60" s="14"/>
      <c r="B60" s="13"/>
      <c r="C60" s="13"/>
      <c r="D60" s="13"/>
      <c r="E60" s="13"/>
      <c r="F60" s="13"/>
      <c r="G60" s="13"/>
      <c r="H60" s="13"/>
      <c r="I60" s="13"/>
      <c r="J60" s="13"/>
      <c r="K60" s="13"/>
      <c r="L60" s="2"/>
      <c r="M60" s="2"/>
      <c r="N60" s="2"/>
    </row>
    <row r="61" spans="1:26" x14ac:dyDescent="0.2">
      <c r="A61" s="14"/>
      <c r="B61" s="13"/>
      <c r="C61" s="13"/>
      <c r="D61" s="13"/>
      <c r="E61" s="13"/>
      <c r="F61" s="13"/>
      <c r="G61" s="13"/>
      <c r="H61" s="13"/>
      <c r="I61" s="13"/>
      <c r="J61" s="13"/>
      <c r="K61" s="13"/>
      <c r="L61" s="2"/>
      <c r="M61" s="2"/>
      <c r="N61" s="2"/>
    </row>
    <row r="62" spans="1:26" x14ac:dyDescent="0.2">
      <c r="A62" s="14"/>
      <c r="B62" s="13"/>
      <c r="C62" s="13"/>
      <c r="D62" s="13"/>
      <c r="E62" s="13"/>
      <c r="F62" s="13"/>
      <c r="G62" s="13"/>
      <c r="H62" s="13"/>
      <c r="I62" s="13"/>
      <c r="J62" s="13"/>
      <c r="K62" s="13"/>
      <c r="L62" s="2"/>
      <c r="M62" s="2"/>
      <c r="N62" s="2"/>
    </row>
    <row r="63" spans="1:26" x14ac:dyDescent="0.2">
      <c r="A63" s="14"/>
      <c r="B63" s="13"/>
      <c r="C63" s="13"/>
      <c r="D63" s="13"/>
      <c r="E63" s="13"/>
      <c r="F63" s="13"/>
      <c r="G63" s="13"/>
      <c r="H63" s="13"/>
      <c r="I63" s="13"/>
      <c r="J63" s="13"/>
      <c r="K63" s="13"/>
      <c r="L63" s="2"/>
      <c r="M63" s="2"/>
      <c r="N63" s="2"/>
    </row>
    <row r="64" spans="1:26" x14ac:dyDescent="0.2">
      <c r="A64" s="14"/>
      <c r="B64" s="13"/>
      <c r="C64" s="13"/>
      <c r="D64" s="13"/>
      <c r="E64" s="13"/>
      <c r="F64" s="13"/>
      <c r="G64" s="13"/>
      <c r="H64" s="13"/>
      <c r="I64" s="13"/>
      <c r="J64" s="13"/>
      <c r="K64" s="13"/>
      <c r="L64" s="2"/>
      <c r="M64" s="2"/>
      <c r="N64" s="2"/>
    </row>
    <row r="65" spans="1:14" x14ac:dyDescent="0.2">
      <c r="A65" s="14"/>
      <c r="B65" s="13"/>
      <c r="C65" s="13"/>
      <c r="D65" s="13"/>
      <c r="E65" s="13"/>
      <c r="F65" s="13"/>
      <c r="G65" s="13"/>
      <c r="H65" s="13"/>
      <c r="I65" s="13"/>
      <c r="J65" s="13"/>
      <c r="K65" s="13"/>
      <c r="L65" s="2"/>
      <c r="M65" s="2"/>
      <c r="N65" s="2"/>
    </row>
    <row r="66" spans="1:14" x14ac:dyDescent="0.2">
      <c r="A66" s="14"/>
      <c r="B66" s="13"/>
      <c r="C66" s="13"/>
      <c r="D66" s="13"/>
      <c r="E66" s="13"/>
      <c r="F66" s="13"/>
      <c r="G66" s="13"/>
      <c r="H66" s="13"/>
      <c r="I66" s="13"/>
      <c r="J66" s="13"/>
      <c r="K66" s="13"/>
      <c r="L66" s="2"/>
      <c r="M66" s="2"/>
      <c r="N66" s="2"/>
    </row>
    <row r="67" spans="1:14" x14ac:dyDescent="0.2">
      <c r="A67" s="14"/>
      <c r="B67" s="13"/>
      <c r="C67" s="13"/>
      <c r="D67" s="13"/>
      <c r="E67" s="13"/>
      <c r="F67" s="13"/>
      <c r="G67" s="13"/>
      <c r="H67" s="13"/>
      <c r="I67" s="13"/>
      <c r="J67" s="13"/>
      <c r="K67" s="13"/>
      <c r="L67" s="2"/>
      <c r="M67" s="2"/>
      <c r="N67" s="2"/>
    </row>
    <row r="68" spans="1:14" x14ac:dyDescent="0.2">
      <c r="A68" s="14"/>
      <c r="B68" s="13"/>
      <c r="C68" s="13"/>
      <c r="D68" s="13"/>
      <c r="E68" s="13"/>
      <c r="F68" s="13"/>
      <c r="G68" s="13"/>
      <c r="H68" s="13"/>
      <c r="I68" s="13"/>
      <c r="J68" s="13"/>
      <c r="K68" s="13"/>
      <c r="L68" s="2"/>
      <c r="M68" s="2"/>
      <c r="N68" s="2"/>
    </row>
    <row r="69" spans="1:14" x14ac:dyDescent="0.2">
      <c r="A69" s="14"/>
      <c r="B69" s="13"/>
      <c r="C69" s="13"/>
      <c r="D69" s="13"/>
      <c r="E69" s="13"/>
      <c r="F69" s="13"/>
      <c r="G69" s="13"/>
      <c r="H69" s="13"/>
      <c r="I69" s="13"/>
      <c r="J69" s="13"/>
      <c r="K69" s="13"/>
      <c r="L69" s="2"/>
      <c r="M69" s="2"/>
      <c r="N69" s="2"/>
    </row>
    <row r="70" spans="1:14" x14ac:dyDescent="0.2">
      <c r="A70" s="14"/>
      <c r="B70" s="13"/>
      <c r="C70" s="13"/>
      <c r="D70" s="13"/>
      <c r="E70" s="13"/>
      <c r="F70" s="13"/>
      <c r="G70" s="13"/>
      <c r="H70" s="13"/>
      <c r="I70" s="13"/>
      <c r="J70" s="13"/>
      <c r="K70" s="13"/>
      <c r="L70" s="2"/>
      <c r="M70" s="2"/>
      <c r="N70" s="2"/>
    </row>
    <row r="71" spans="1:14" x14ac:dyDescent="0.2">
      <c r="A71" s="14"/>
      <c r="B71" s="13"/>
      <c r="C71" s="13"/>
      <c r="D71" s="13"/>
      <c r="E71" s="13"/>
      <c r="F71" s="13"/>
      <c r="G71" s="13"/>
      <c r="H71" s="13"/>
      <c r="I71" s="13"/>
      <c r="J71" s="13"/>
      <c r="K71" s="13"/>
      <c r="L71" s="2"/>
      <c r="M71" s="2"/>
      <c r="N71" s="2"/>
    </row>
    <row r="72" spans="1:14" x14ac:dyDescent="0.2">
      <c r="A72" s="14"/>
      <c r="B72" s="13"/>
      <c r="C72" s="13"/>
      <c r="D72" s="13"/>
      <c r="E72" s="13"/>
      <c r="F72" s="13"/>
      <c r="G72" s="13"/>
      <c r="H72" s="13"/>
      <c r="I72" s="13"/>
      <c r="J72" s="13"/>
      <c r="K72" s="13"/>
      <c r="L72" s="2"/>
      <c r="M72" s="2"/>
      <c r="N72" s="2"/>
    </row>
    <row r="73" spans="1:14" x14ac:dyDescent="0.2">
      <c r="A73" s="14"/>
      <c r="B73" s="13"/>
      <c r="C73" s="13"/>
      <c r="D73" s="13"/>
      <c r="E73" s="13"/>
      <c r="F73" s="13"/>
      <c r="G73" s="13"/>
      <c r="H73" s="13"/>
      <c r="I73" s="13"/>
      <c r="J73" s="13"/>
      <c r="K73" s="13"/>
      <c r="L73" s="2"/>
      <c r="M73" s="2"/>
      <c r="N73" s="2"/>
    </row>
    <row r="74" spans="1:14" x14ac:dyDescent="0.2">
      <c r="A74" s="14"/>
      <c r="B74" s="13"/>
      <c r="C74" s="13"/>
      <c r="D74" s="13"/>
      <c r="E74" s="13"/>
      <c r="F74" s="13"/>
      <c r="G74" s="13"/>
      <c r="H74" s="13"/>
      <c r="I74" s="13"/>
      <c r="J74" s="13"/>
      <c r="K74" s="13"/>
      <c r="L74" s="2"/>
      <c r="M74" s="2"/>
      <c r="N74" s="2"/>
    </row>
    <row r="75" spans="1:14" x14ac:dyDescent="0.2">
      <c r="A75" s="14"/>
      <c r="B75" s="13"/>
      <c r="C75" s="13"/>
      <c r="D75" s="13"/>
      <c r="E75" s="13"/>
      <c r="F75" s="13"/>
      <c r="G75" s="13"/>
      <c r="H75" s="13"/>
      <c r="I75" s="13"/>
      <c r="J75" s="13"/>
      <c r="K75" s="13"/>
      <c r="L75" s="2"/>
      <c r="M75" s="2"/>
      <c r="N75" s="2"/>
    </row>
    <row r="76" spans="1:14" x14ac:dyDescent="0.2">
      <c r="A76" s="14"/>
      <c r="B76" s="13"/>
      <c r="C76" s="13"/>
      <c r="D76" s="13"/>
      <c r="E76" s="13"/>
      <c r="F76" s="13"/>
      <c r="G76" s="13"/>
      <c r="H76" s="13"/>
      <c r="I76" s="13"/>
      <c r="J76" s="13"/>
      <c r="K76" s="13"/>
      <c r="L76" s="2"/>
      <c r="M76" s="2"/>
      <c r="N76" s="2"/>
    </row>
    <row r="77" spans="1:14" x14ac:dyDescent="0.2">
      <c r="A77" s="14"/>
      <c r="B77" s="13"/>
      <c r="C77" s="13"/>
      <c r="D77" s="13"/>
      <c r="E77" s="13"/>
      <c r="F77" s="13"/>
      <c r="G77" s="13"/>
      <c r="H77" s="13"/>
      <c r="I77" s="13"/>
      <c r="J77" s="13"/>
      <c r="K77" s="13"/>
      <c r="L77" s="2"/>
      <c r="M77" s="2"/>
      <c r="N77" s="2"/>
    </row>
    <row r="78" spans="1:14" x14ac:dyDescent="0.2">
      <c r="A78" s="14"/>
      <c r="B78" s="13"/>
      <c r="C78" s="13"/>
      <c r="D78" s="13"/>
      <c r="E78" s="13"/>
      <c r="F78" s="13"/>
      <c r="G78" s="13"/>
      <c r="H78" s="13"/>
      <c r="I78" s="13"/>
      <c r="J78" s="13"/>
      <c r="K78" s="13"/>
      <c r="L78" s="2"/>
      <c r="M78" s="2"/>
      <c r="N78" s="2"/>
    </row>
    <row r="79" spans="1:14" x14ac:dyDescent="0.2">
      <c r="A79" s="14"/>
      <c r="B79" s="13"/>
      <c r="C79" s="13"/>
      <c r="D79" s="13"/>
      <c r="E79" s="13"/>
      <c r="F79" s="13"/>
      <c r="G79" s="13"/>
      <c r="H79" s="13"/>
      <c r="I79" s="13"/>
      <c r="J79" s="13"/>
      <c r="K79" s="13"/>
      <c r="L79" s="2"/>
      <c r="M79" s="2"/>
      <c r="N79" s="2"/>
    </row>
    <row r="80" spans="1:14" x14ac:dyDescent="0.2">
      <c r="A80" s="14"/>
      <c r="B80" s="13"/>
      <c r="C80" s="13"/>
      <c r="D80" s="13"/>
      <c r="E80" s="13"/>
      <c r="F80" s="13"/>
      <c r="G80" s="13"/>
      <c r="H80" s="13"/>
      <c r="I80" s="13"/>
      <c r="J80" s="13"/>
      <c r="K80" s="13"/>
      <c r="L80" s="2"/>
      <c r="M80" s="2"/>
      <c r="N80" s="2"/>
    </row>
    <row r="81" spans="1:14" x14ac:dyDescent="0.2">
      <c r="A81" s="14"/>
      <c r="B81" s="13"/>
      <c r="C81" s="13"/>
      <c r="D81" s="13"/>
      <c r="E81" s="13"/>
      <c r="F81" s="13"/>
      <c r="G81" s="13"/>
      <c r="H81" s="13"/>
      <c r="I81" s="13"/>
      <c r="J81" s="13"/>
      <c r="K81" s="13"/>
      <c r="L81" s="2"/>
      <c r="M81" s="2"/>
      <c r="N81" s="2"/>
    </row>
    <row r="82" spans="1:14" x14ac:dyDescent="0.2">
      <c r="A82" s="14"/>
      <c r="B82" s="13"/>
      <c r="C82" s="13"/>
      <c r="D82" s="13"/>
      <c r="E82" s="13"/>
      <c r="F82" s="13"/>
      <c r="G82" s="13"/>
      <c r="H82" s="13"/>
      <c r="I82" s="13"/>
      <c r="J82" s="13"/>
      <c r="K82" s="13"/>
      <c r="L82" s="2"/>
      <c r="M82" s="2"/>
      <c r="N82" s="2"/>
    </row>
    <row r="83" spans="1:14" x14ac:dyDescent="0.2">
      <c r="A83" s="14"/>
      <c r="B83" s="13"/>
      <c r="C83" s="13"/>
      <c r="D83" s="13"/>
      <c r="E83" s="13"/>
      <c r="F83" s="13"/>
      <c r="G83" s="13"/>
      <c r="H83" s="13"/>
      <c r="I83" s="13"/>
      <c r="J83" s="13"/>
      <c r="K83" s="13"/>
      <c r="L83" s="2"/>
      <c r="M83" s="2"/>
      <c r="N83" s="2"/>
    </row>
    <row r="84" spans="1:14" x14ac:dyDescent="0.2">
      <c r="A84" s="14"/>
      <c r="B84" s="13"/>
      <c r="C84" s="13"/>
      <c r="D84" s="13"/>
      <c r="E84" s="13"/>
      <c r="F84" s="13"/>
      <c r="G84" s="13"/>
      <c r="H84" s="13"/>
      <c r="I84" s="13"/>
      <c r="J84" s="13"/>
      <c r="K84" s="13"/>
      <c r="L84" s="2"/>
      <c r="M84" s="2"/>
      <c r="N84" s="2"/>
    </row>
    <row r="85" spans="1:14" x14ac:dyDescent="0.2">
      <c r="A85" s="14"/>
      <c r="B85" s="13"/>
      <c r="C85" s="13"/>
      <c r="D85" s="13"/>
      <c r="E85" s="13"/>
      <c r="F85" s="13"/>
      <c r="G85" s="13"/>
      <c r="H85" s="13"/>
      <c r="I85" s="13"/>
      <c r="J85" s="13"/>
      <c r="K85" s="13"/>
      <c r="L85" s="2"/>
      <c r="M85" s="2"/>
      <c r="N85" s="2"/>
    </row>
    <row r="86" spans="1:14" x14ac:dyDescent="0.2">
      <c r="A86" s="14"/>
      <c r="B86" s="13"/>
      <c r="C86" s="13"/>
      <c r="D86" s="13"/>
      <c r="E86" s="13"/>
      <c r="F86" s="13"/>
      <c r="G86" s="13"/>
      <c r="H86" s="13"/>
      <c r="I86" s="13"/>
      <c r="J86" s="13"/>
      <c r="K86" s="13"/>
      <c r="L86" s="2"/>
      <c r="M86" s="2"/>
      <c r="N86" s="2"/>
    </row>
    <row r="87" spans="1:14" x14ac:dyDescent="0.2">
      <c r="A87" s="14"/>
      <c r="B87" s="13"/>
      <c r="C87" s="13"/>
      <c r="D87" s="13"/>
      <c r="E87" s="13"/>
      <c r="F87" s="13"/>
      <c r="G87" s="13"/>
      <c r="H87" s="13"/>
      <c r="I87" s="13"/>
      <c r="J87" s="13"/>
      <c r="K87" s="13"/>
      <c r="L87" s="2"/>
      <c r="M87" s="2"/>
      <c r="N87" s="2"/>
    </row>
    <row r="88" spans="1:14" x14ac:dyDescent="0.2">
      <c r="A88" s="14"/>
      <c r="B88" s="13"/>
      <c r="C88" s="13"/>
      <c r="D88" s="13"/>
      <c r="E88" s="13"/>
      <c r="F88" s="13"/>
      <c r="G88" s="13"/>
      <c r="H88" s="13"/>
      <c r="I88" s="13"/>
      <c r="J88" s="13"/>
      <c r="K88" s="13"/>
      <c r="L88" s="2"/>
      <c r="M88" s="2"/>
      <c r="N88" s="2"/>
    </row>
    <row r="89" spans="1:14" x14ac:dyDescent="0.2">
      <c r="A89" s="14"/>
      <c r="B89" s="13"/>
      <c r="C89" s="13"/>
      <c r="D89" s="13"/>
      <c r="E89" s="13"/>
      <c r="F89" s="13"/>
      <c r="G89" s="13"/>
      <c r="H89" s="13"/>
      <c r="I89" s="13"/>
      <c r="J89" s="13"/>
      <c r="K89" s="13"/>
      <c r="L89" s="2"/>
      <c r="M89" s="2"/>
      <c r="N89" s="2"/>
    </row>
    <row r="90" spans="1:14" x14ac:dyDescent="0.2">
      <c r="A90" s="14"/>
      <c r="B90" s="13"/>
      <c r="C90" s="13"/>
      <c r="D90" s="13"/>
      <c r="E90" s="13"/>
      <c r="F90" s="13"/>
      <c r="G90" s="13"/>
      <c r="H90" s="13"/>
      <c r="I90" s="13"/>
      <c r="J90" s="13"/>
      <c r="K90" s="13"/>
      <c r="L90" s="2"/>
      <c r="M90" s="2"/>
      <c r="N90" s="2"/>
    </row>
    <row r="91" spans="1:14" x14ac:dyDescent="0.2">
      <c r="A91" s="14"/>
      <c r="B91" s="13"/>
      <c r="C91" s="13"/>
      <c r="D91" s="13"/>
      <c r="E91" s="13"/>
      <c r="F91" s="13"/>
      <c r="G91" s="13"/>
      <c r="H91" s="13"/>
      <c r="I91" s="13"/>
      <c r="J91" s="13"/>
      <c r="K91" s="13"/>
      <c r="L91" s="2"/>
      <c r="M91" s="2"/>
      <c r="N91" s="2"/>
    </row>
    <row r="92" spans="1:14" x14ac:dyDescent="0.2">
      <c r="A92" s="14"/>
      <c r="B92" s="13"/>
      <c r="C92" s="13"/>
      <c r="D92" s="13"/>
      <c r="E92" s="13"/>
      <c r="F92" s="13"/>
      <c r="G92" s="13"/>
      <c r="H92" s="13"/>
      <c r="I92" s="13"/>
      <c r="J92" s="13"/>
      <c r="K92" s="13"/>
      <c r="L92" s="2"/>
      <c r="M92" s="2"/>
      <c r="N92" s="2"/>
    </row>
    <row r="93" spans="1:14" x14ac:dyDescent="0.2">
      <c r="A93" s="14"/>
      <c r="B93" s="13"/>
      <c r="C93" s="13"/>
      <c r="D93" s="13"/>
      <c r="E93" s="13"/>
      <c r="F93" s="13"/>
      <c r="G93" s="13"/>
      <c r="H93" s="13"/>
      <c r="I93" s="13"/>
      <c r="J93" s="13"/>
      <c r="K93" s="13"/>
      <c r="L93" s="2"/>
      <c r="M93" s="2"/>
      <c r="N93" s="2"/>
    </row>
    <row r="94" spans="1:14" x14ac:dyDescent="0.2">
      <c r="A94" s="14"/>
      <c r="B94" s="13"/>
      <c r="C94" s="13"/>
      <c r="D94" s="13"/>
      <c r="E94" s="13"/>
      <c r="F94" s="13"/>
      <c r="G94" s="13"/>
      <c r="H94" s="13"/>
      <c r="I94" s="13"/>
      <c r="J94" s="13"/>
      <c r="K94" s="13"/>
      <c r="L94" s="2"/>
      <c r="M94" s="2"/>
      <c r="N94" s="2"/>
    </row>
    <row r="95" spans="1:14" x14ac:dyDescent="0.2">
      <c r="A95" s="14"/>
      <c r="B95" s="13"/>
      <c r="C95" s="13"/>
      <c r="D95" s="13"/>
      <c r="E95" s="13"/>
      <c r="F95" s="13"/>
      <c r="G95" s="13"/>
      <c r="H95" s="13"/>
      <c r="I95" s="13"/>
      <c r="J95" s="13"/>
      <c r="K95" s="13"/>
      <c r="L95" s="2"/>
      <c r="M95" s="2"/>
      <c r="N95" s="2"/>
    </row>
    <row r="96" spans="1:14" x14ac:dyDescent="0.2">
      <c r="A96" s="14"/>
      <c r="B96" s="13"/>
      <c r="C96" s="13"/>
      <c r="D96" s="13"/>
      <c r="E96" s="13"/>
      <c r="F96" s="13"/>
      <c r="G96" s="13"/>
      <c r="H96" s="13"/>
      <c r="I96" s="13"/>
      <c r="J96" s="13"/>
      <c r="K96" s="13"/>
      <c r="L96" s="2"/>
      <c r="M96" s="2"/>
      <c r="N96" s="2"/>
    </row>
    <row r="97" spans="1:14" x14ac:dyDescent="0.2">
      <c r="A97" s="14"/>
      <c r="B97" s="13"/>
      <c r="C97" s="13"/>
      <c r="D97" s="13"/>
      <c r="E97" s="13"/>
      <c r="F97" s="13"/>
      <c r="G97" s="13"/>
      <c r="H97" s="13"/>
      <c r="I97" s="13"/>
      <c r="J97" s="13"/>
      <c r="K97" s="13"/>
      <c r="L97" s="2"/>
      <c r="M97" s="2"/>
      <c r="N97" s="2"/>
    </row>
    <row r="98" spans="1:14" x14ac:dyDescent="0.2">
      <c r="A98" s="14"/>
      <c r="B98" s="13"/>
      <c r="C98" s="13"/>
      <c r="D98" s="13"/>
      <c r="E98" s="13"/>
      <c r="F98" s="13"/>
      <c r="G98" s="13"/>
      <c r="H98" s="13"/>
      <c r="I98" s="13"/>
      <c r="J98" s="13"/>
      <c r="K98" s="13"/>
      <c r="L98" s="2"/>
      <c r="M98" s="2"/>
      <c r="N98" s="2"/>
    </row>
    <row r="99" spans="1:14" ht="23.25" x14ac:dyDescent="0.2">
      <c r="A99" s="14"/>
      <c r="B99" s="13"/>
      <c r="C99" s="159"/>
      <c r="D99" s="159"/>
      <c r="E99" s="159"/>
      <c r="F99" s="159"/>
      <c r="G99" s="159"/>
      <c r="H99" s="159"/>
      <c r="I99" s="159"/>
      <c r="J99" s="159"/>
      <c r="K99" s="159"/>
      <c r="L99" s="2"/>
      <c r="M99" s="2"/>
      <c r="N99" s="2"/>
    </row>
    <row r="100" spans="1:14" x14ac:dyDescent="0.2">
      <c r="A100" s="14"/>
      <c r="B100" s="13"/>
      <c r="C100" s="13"/>
      <c r="D100" s="13"/>
      <c r="E100" s="13"/>
      <c r="F100" s="13"/>
      <c r="G100" s="13"/>
      <c r="H100" s="13"/>
      <c r="I100" s="13"/>
      <c r="J100" s="13"/>
      <c r="K100" s="13"/>
      <c r="L100" s="2"/>
      <c r="M100" s="2"/>
      <c r="N100" s="2"/>
    </row>
    <row r="101" spans="1:14" x14ac:dyDescent="0.2">
      <c r="A101" s="14"/>
      <c r="B101" s="13"/>
      <c r="C101" s="13"/>
      <c r="D101" s="13"/>
      <c r="E101" s="13"/>
      <c r="F101" s="13"/>
      <c r="G101" s="13"/>
      <c r="H101" s="13"/>
      <c r="I101" s="13"/>
      <c r="J101" s="13"/>
      <c r="K101" s="13"/>
      <c r="L101" s="2"/>
      <c r="M101" s="2"/>
      <c r="N101" s="2"/>
    </row>
    <row r="102" spans="1:14" x14ac:dyDescent="0.2">
      <c r="A102" s="14"/>
      <c r="B102" s="13"/>
      <c r="C102" s="13"/>
      <c r="D102" s="13"/>
      <c r="E102" s="13"/>
      <c r="F102" s="13"/>
      <c r="G102" s="13"/>
      <c r="H102" s="13"/>
      <c r="I102" s="13"/>
      <c r="J102" s="13"/>
      <c r="K102" s="13"/>
      <c r="L102" s="2"/>
      <c r="M102" s="2"/>
      <c r="N102" s="2"/>
    </row>
    <row r="103" spans="1:14" x14ac:dyDescent="0.2">
      <c r="A103" s="14"/>
      <c r="B103" s="13"/>
      <c r="C103" s="13"/>
      <c r="D103" s="13"/>
      <c r="E103" s="13"/>
      <c r="F103" s="13"/>
      <c r="G103" s="13"/>
      <c r="H103" s="13"/>
      <c r="I103" s="13"/>
      <c r="J103" s="13"/>
      <c r="K103" s="13"/>
      <c r="L103" s="2"/>
      <c r="M103" s="2"/>
      <c r="N103" s="2"/>
    </row>
    <row r="104" spans="1:14" x14ac:dyDescent="0.2">
      <c r="A104" s="14"/>
      <c r="B104" s="13"/>
      <c r="L104" s="2"/>
      <c r="M104" s="2"/>
      <c r="N104" s="2"/>
    </row>
    <row r="105" spans="1:14" x14ac:dyDescent="0.2">
      <c r="A105" s="14"/>
      <c r="B105" s="13"/>
      <c r="C105" s="13"/>
      <c r="D105" s="13"/>
      <c r="E105" s="13"/>
      <c r="F105" s="13"/>
      <c r="G105" s="13"/>
      <c r="H105" s="13"/>
      <c r="I105" s="13"/>
      <c r="J105" s="13"/>
      <c r="K105" s="13"/>
      <c r="L105" s="2"/>
      <c r="M105" s="2"/>
      <c r="N105" s="2"/>
    </row>
    <row r="106" spans="1:14" x14ac:dyDescent="0.2">
      <c r="A106" s="14"/>
      <c r="B106" s="13"/>
      <c r="C106" s="13"/>
      <c r="D106" s="13"/>
      <c r="E106" s="13"/>
      <c r="F106" s="13"/>
      <c r="G106" s="13"/>
      <c r="H106" s="13"/>
      <c r="I106" s="13"/>
      <c r="J106" s="13"/>
      <c r="K106" s="13"/>
      <c r="L106" s="2"/>
      <c r="M106" s="2"/>
      <c r="N106" s="2"/>
    </row>
    <row r="107" spans="1:14" x14ac:dyDescent="0.2">
      <c r="A107" s="14"/>
      <c r="B107" s="13"/>
      <c r="C107" s="13"/>
      <c r="D107" s="13"/>
      <c r="E107" s="13"/>
      <c r="F107" s="13"/>
      <c r="G107" s="13"/>
      <c r="H107" s="13"/>
      <c r="I107" s="13"/>
      <c r="J107" s="13"/>
      <c r="K107" s="13"/>
      <c r="L107" s="2"/>
      <c r="M107" s="2"/>
      <c r="N107" s="2"/>
    </row>
    <row r="108" spans="1:14" x14ac:dyDescent="0.2">
      <c r="A108" s="14"/>
      <c r="B108" s="13"/>
      <c r="C108" s="13"/>
      <c r="D108" s="13"/>
      <c r="E108" s="13"/>
      <c r="F108" s="13"/>
      <c r="G108" s="13"/>
      <c r="H108" s="13"/>
      <c r="I108" s="13"/>
      <c r="J108" s="13"/>
      <c r="K108" s="13"/>
      <c r="L108" s="2"/>
      <c r="M108" s="2"/>
      <c r="N108" s="2"/>
    </row>
    <row r="109" spans="1:14" x14ac:dyDescent="0.2">
      <c r="A109" s="14"/>
      <c r="B109" s="13"/>
      <c r="C109" s="13"/>
      <c r="D109" s="13"/>
      <c r="E109" s="13"/>
      <c r="F109" s="13"/>
      <c r="G109" s="13"/>
      <c r="H109" s="13"/>
      <c r="I109" s="13"/>
      <c r="J109" s="13"/>
      <c r="K109" s="13"/>
      <c r="L109" s="2"/>
      <c r="M109" s="2"/>
      <c r="N109" s="2"/>
    </row>
    <row r="110" spans="1:14" x14ac:dyDescent="0.2">
      <c r="A110" s="14"/>
      <c r="B110" s="13"/>
      <c r="C110" s="13"/>
      <c r="D110" s="13"/>
      <c r="E110" s="13"/>
      <c r="F110" s="13"/>
      <c r="G110" s="13"/>
      <c r="H110" s="13"/>
      <c r="I110" s="13"/>
      <c r="J110" s="13"/>
      <c r="K110" s="13"/>
      <c r="L110" s="2"/>
      <c r="M110" s="2"/>
      <c r="N110" s="2"/>
    </row>
    <row r="111" spans="1:14" x14ac:dyDescent="0.2">
      <c r="A111" s="14"/>
      <c r="B111" s="13"/>
      <c r="C111" s="13"/>
      <c r="D111" s="13"/>
      <c r="E111" s="13"/>
      <c r="F111" s="13"/>
      <c r="G111" s="13"/>
      <c r="H111" s="13"/>
      <c r="I111" s="13"/>
      <c r="J111" s="13"/>
      <c r="K111" s="13"/>
      <c r="L111" s="2"/>
      <c r="M111" s="2"/>
      <c r="N111" s="2"/>
    </row>
    <row r="112" spans="1:14" x14ac:dyDescent="0.2">
      <c r="A112" s="14"/>
      <c r="B112" s="13"/>
      <c r="C112" s="13"/>
      <c r="D112" s="13"/>
      <c r="E112" s="13"/>
      <c r="F112" s="13"/>
      <c r="G112" s="13"/>
      <c r="H112" s="13"/>
      <c r="I112" s="13"/>
      <c r="J112" s="13"/>
      <c r="K112" s="13"/>
      <c r="L112" s="2"/>
      <c r="M112" s="2"/>
      <c r="N112" s="2"/>
    </row>
    <row r="113" spans="1:14" x14ac:dyDescent="0.2">
      <c r="A113" s="14"/>
      <c r="B113" s="13"/>
      <c r="C113" s="13"/>
      <c r="D113" s="13"/>
      <c r="E113" s="13"/>
      <c r="F113" s="13"/>
      <c r="G113" s="13"/>
      <c r="H113" s="13"/>
      <c r="I113" s="13"/>
      <c r="J113" s="13"/>
      <c r="K113" s="13"/>
      <c r="L113" s="2"/>
      <c r="M113" s="2"/>
      <c r="N113" s="2"/>
    </row>
    <row r="114" spans="1:14" x14ac:dyDescent="0.2">
      <c r="A114" s="14"/>
      <c r="B114" s="13"/>
      <c r="C114" s="13"/>
      <c r="D114" s="13"/>
      <c r="E114" s="13"/>
      <c r="F114" s="13"/>
      <c r="G114" s="13"/>
      <c r="H114" s="13"/>
      <c r="I114" s="13"/>
      <c r="J114" s="13"/>
      <c r="K114" s="13"/>
      <c r="L114" s="2"/>
      <c r="M114" s="2"/>
      <c r="N114" s="2"/>
    </row>
    <row r="115" spans="1:14" x14ac:dyDescent="0.2">
      <c r="A115" s="14"/>
      <c r="B115" s="13"/>
      <c r="C115" s="13"/>
      <c r="D115" s="13"/>
      <c r="E115" s="13"/>
      <c r="F115" s="13"/>
      <c r="G115" s="13"/>
      <c r="H115" s="13"/>
      <c r="I115" s="13"/>
      <c r="J115" s="13"/>
      <c r="K115" s="13"/>
      <c r="L115" s="2"/>
      <c r="M115" s="2"/>
      <c r="N115" s="2"/>
    </row>
    <row r="116" spans="1:14" x14ac:dyDescent="0.2">
      <c r="A116" s="14"/>
      <c r="B116" s="13"/>
      <c r="C116" s="13"/>
      <c r="D116" s="13"/>
      <c r="E116" s="13"/>
      <c r="F116" s="13"/>
      <c r="G116" s="13"/>
      <c r="H116" s="13"/>
      <c r="I116" s="13"/>
      <c r="J116" s="13"/>
      <c r="K116" s="13"/>
      <c r="L116" s="2"/>
      <c r="M116" s="2"/>
      <c r="N116" s="2"/>
    </row>
    <row r="117" spans="1:14" x14ac:dyDescent="0.2">
      <c r="A117" s="14"/>
      <c r="B117" s="13"/>
      <c r="C117" s="13"/>
      <c r="D117" s="13"/>
      <c r="E117" s="13"/>
      <c r="F117" s="13"/>
      <c r="G117" s="13"/>
      <c r="H117" s="13"/>
      <c r="I117" s="13"/>
      <c r="J117" s="13"/>
      <c r="K117" s="13"/>
      <c r="L117" s="2"/>
      <c r="M117" s="2"/>
      <c r="N117" s="2"/>
    </row>
    <row r="118" spans="1:14" x14ac:dyDescent="0.2">
      <c r="A118" s="14"/>
      <c r="B118" s="13"/>
      <c r="C118" s="13"/>
      <c r="D118" s="13"/>
      <c r="E118" s="13"/>
      <c r="F118" s="13"/>
      <c r="G118" s="13"/>
      <c r="H118" s="13"/>
      <c r="I118" s="13"/>
      <c r="J118" s="13"/>
      <c r="K118" s="13"/>
      <c r="L118" s="2"/>
      <c r="M118" s="2"/>
      <c r="N118" s="2"/>
    </row>
    <row r="119" spans="1:14" x14ac:dyDescent="0.2">
      <c r="A119" s="14"/>
      <c r="B119" s="13"/>
      <c r="C119" s="13"/>
      <c r="D119" s="13"/>
      <c r="E119" s="13"/>
      <c r="F119" s="13"/>
      <c r="G119" s="13"/>
      <c r="H119" s="13"/>
      <c r="I119" s="13"/>
      <c r="J119" s="13"/>
      <c r="K119" s="13"/>
      <c r="L119" s="2"/>
      <c r="M119" s="2"/>
      <c r="N119" s="2"/>
    </row>
    <row r="120" spans="1:14" x14ac:dyDescent="0.2">
      <c r="A120" s="14"/>
      <c r="B120" s="13"/>
      <c r="C120" s="13"/>
      <c r="D120" s="13"/>
      <c r="E120" s="13"/>
      <c r="F120" s="13"/>
      <c r="G120" s="13"/>
      <c r="H120" s="13"/>
      <c r="I120" s="13"/>
      <c r="J120" s="13"/>
      <c r="K120" s="13"/>
      <c r="L120" s="2"/>
      <c r="M120" s="2"/>
      <c r="N120" s="2"/>
    </row>
    <row r="121" spans="1:14" x14ac:dyDescent="0.2">
      <c r="A121" s="14"/>
      <c r="B121" s="13"/>
      <c r="C121" s="13"/>
      <c r="D121" s="13"/>
      <c r="E121" s="13"/>
      <c r="F121" s="13"/>
      <c r="G121" s="13"/>
      <c r="H121" s="13"/>
      <c r="I121" s="13"/>
      <c r="J121" s="13"/>
      <c r="K121" s="13"/>
      <c r="L121" s="2"/>
      <c r="M121" s="2"/>
      <c r="N121" s="2"/>
    </row>
    <row r="122" spans="1:14" x14ac:dyDescent="0.2">
      <c r="A122" s="14"/>
      <c r="B122" s="13"/>
      <c r="C122" s="13"/>
      <c r="D122" s="13"/>
      <c r="E122" s="13"/>
      <c r="F122" s="13"/>
      <c r="G122" s="13"/>
      <c r="H122" s="13"/>
      <c r="I122" s="13"/>
      <c r="J122" s="13"/>
      <c r="K122" s="13"/>
      <c r="L122" s="2"/>
      <c r="M122" s="2"/>
      <c r="N122" s="2"/>
    </row>
    <row r="123" spans="1:14" x14ac:dyDescent="0.2">
      <c r="A123" s="14"/>
      <c r="B123" s="13"/>
      <c r="C123" s="13"/>
      <c r="D123" s="13"/>
      <c r="E123" s="13"/>
      <c r="F123" s="13"/>
      <c r="G123" s="13"/>
      <c r="H123" s="13"/>
      <c r="I123" s="13"/>
      <c r="J123" s="13"/>
      <c r="K123" s="13"/>
      <c r="L123" s="2"/>
      <c r="M123" s="2"/>
      <c r="N123" s="2"/>
    </row>
    <row r="124" spans="1:14" x14ac:dyDescent="0.2">
      <c r="A124" s="14"/>
      <c r="B124" s="13"/>
      <c r="C124" s="13"/>
      <c r="D124" s="13"/>
      <c r="E124" s="13"/>
      <c r="F124" s="13"/>
      <c r="G124" s="13"/>
      <c r="H124" s="13"/>
      <c r="I124" s="13"/>
      <c r="J124" s="13"/>
      <c r="K124" s="13"/>
      <c r="L124" s="2"/>
      <c r="M124" s="2"/>
      <c r="N124" s="2"/>
    </row>
    <row r="125" spans="1:14" x14ac:dyDescent="0.2">
      <c r="A125" s="14"/>
      <c r="B125" s="13"/>
      <c r="C125" s="13"/>
      <c r="D125" s="13"/>
      <c r="E125" s="13"/>
      <c r="F125" s="13"/>
      <c r="G125" s="13"/>
      <c r="H125" s="13"/>
      <c r="I125" s="13"/>
      <c r="J125" s="13"/>
      <c r="K125" s="13"/>
      <c r="L125" s="2"/>
      <c r="M125" s="2"/>
      <c r="N125" s="2"/>
    </row>
    <row r="126" spans="1:14" x14ac:dyDescent="0.2">
      <c r="A126" s="14"/>
      <c r="B126" s="13"/>
      <c r="C126" s="13"/>
      <c r="D126" s="13"/>
      <c r="E126" s="13"/>
      <c r="F126" s="13"/>
      <c r="G126" s="13"/>
      <c r="H126" s="13"/>
      <c r="I126" s="13"/>
      <c r="J126" s="13"/>
      <c r="K126" s="13"/>
      <c r="L126" s="2"/>
      <c r="M126" s="2"/>
      <c r="N126" s="2"/>
    </row>
    <row r="127" spans="1:14" x14ac:dyDescent="0.2">
      <c r="A127" s="14"/>
      <c r="B127" s="13"/>
      <c r="C127" s="13"/>
      <c r="D127" s="13"/>
      <c r="E127" s="13"/>
      <c r="F127" s="13"/>
      <c r="G127" s="13"/>
      <c r="H127" s="13"/>
      <c r="I127" s="13"/>
      <c r="J127" s="13"/>
      <c r="K127" s="13"/>
      <c r="L127" s="2"/>
      <c r="M127" s="2"/>
      <c r="N127" s="2"/>
    </row>
    <row r="128" spans="1:14" x14ac:dyDescent="0.2">
      <c r="L128" s="2"/>
      <c r="M128" s="2"/>
      <c r="N128" s="2"/>
    </row>
    <row r="138" spans="1:18" x14ac:dyDescent="0.2">
      <c r="A138" s="157"/>
      <c r="B138" s="157"/>
      <c r="C138" s="157"/>
      <c r="D138" s="157"/>
      <c r="E138" s="157"/>
      <c r="F138" s="157"/>
      <c r="G138" s="157"/>
      <c r="H138" s="157"/>
      <c r="I138" s="157"/>
      <c r="J138" s="157"/>
      <c r="K138" s="157"/>
      <c r="L138" s="157"/>
      <c r="M138" s="157"/>
      <c r="N138" s="157"/>
      <c r="O138" s="157"/>
      <c r="P138" s="157"/>
      <c r="Q138" s="157"/>
      <c r="R138" s="157"/>
    </row>
    <row r="139" spans="1:18" x14ac:dyDescent="0.2">
      <c r="A139" s="157"/>
      <c r="B139" s="157"/>
      <c r="C139" s="157"/>
      <c r="D139" s="157"/>
      <c r="E139" s="157"/>
      <c r="F139" s="157"/>
      <c r="G139" s="157"/>
      <c r="H139" s="157"/>
      <c r="I139" s="157"/>
      <c r="J139" s="157"/>
      <c r="K139" s="157"/>
      <c r="L139" s="157"/>
      <c r="M139" s="157"/>
      <c r="N139" s="157"/>
      <c r="O139" s="157"/>
      <c r="P139" s="157"/>
      <c r="Q139" s="157"/>
      <c r="R139" s="157"/>
    </row>
    <row r="140" spans="1:18" x14ac:dyDescent="0.2">
      <c r="B140" s="2"/>
      <c r="C140" s="2"/>
      <c r="D140" s="2"/>
      <c r="E140" s="2"/>
      <c r="F140" s="2"/>
      <c r="G140" s="2"/>
      <c r="H140" s="2"/>
      <c r="I140" s="2"/>
      <c r="J140" s="2"/>
      <c r="K140" s="2"/>
      <c r="L140" s="2"/>
      <c r="M140" s="2"/>
      <c r="N140" s="2"/>
      <c r="O140" s="2"/>
      <c r="P140" s="2"/>
    </row>
    <row r="141" spans="1:18" x14ac:dyDescent="0.2">
      <c r="B141" s="2"/>
      <c r="C141" s="2"/>
      <c r="D141" s="2"/>
      <c r="E141" s="2"/>
      <c r="F141" s="2"/>
      <c r="G141" s="2"/>
      <c r="H141" s="2"/>
      <c r="I141" s="2"/>
      <c r="J141" s="2"/>
      <c r="K141" s="2"/>
      <c r="L141" s="2"/>
      <c r="M141" s="2"/>
      <c r="N141" s="2"/>
      <c r="O141" s="2"/>
      <c r="P141" s="2"/>
    </row>
    <row r="142" spans="1:18" x14ac:dyDescent="0.2">
      <c r="B142" s="2"/>
      <c r="C142" s="2"/>
      <c r="D142" s="2"/>
      <c r="E142" s="2"/>
      <c r="F142" s="2"/>
      <c r="G142" s="2"/>
      <c r="H142" s="2"/>
      <c r="I142" s="2"/>
      <c r="J142" s="2"/>
      <c r="K142" s="2"/>
      <c r="L142" s="2"/>
      <c r="M142" s="2"/>
      <c r="N142" s="2"/>
      <c r="O142" s="2"/>
      <c r="P142" s="2"/>
    </row>
    <row r="143" spans="1:18" x14ac:dyDescent="0.2">
      <c r="B143" s="2"/>
      <c r="C143" s="2"/>
      <c r="D143" s="2"/>
      <c r="E143" s="2"/>
      <c r="F143" s="2"/>
      <c r="G143" s="2"/>
      <c r="H143" s="2"/>
      <c r="I143" s="2"/>
      <c r="J143" s="2"/>
      <c r="K143" s="2"/>
      <c r="L143" s="2"/>
      <c r="M143" s="2"/>
      <c r="N143" s="2"/>
      <c r="O143" s="2"/>
      <c r="P143" s="2"/>
    </row>
    <row r="144" spans="1:18" x14ac:dyDescent="0.2">
      <c r="B144" s="2"/>
      <c r="C144" s="2"/>
      <c r="D144" s="2"/>
      <c r="E144" s="2"/>
      <c r="F144" s="2"/>
      <c r="G144" s="2"/>
      <c r="H144" s="2"/>
      <c r="I144" s="2"/>
      <c r="J144" s="2"/>
      <c r="K144" s="2"/>
      <c r="L144" s="2"/>
      <c r="M144" s="2"/>
      <c r="N144" s="2"/>
      <c r="O144" s="2"/>
      <c r="P144" s="2"/>
    </row>
    <row r="145" s="2" customFormat="1" x14ac:dyDescent="0.2"/>
    <row r="146" s="2" customFormat="1" x14ac:dyDescent="0.2"/>
    <row r="147" s="2" customFormat="1" x14ac:dyDescent="0.2"/>
    <row r="148" s="2" customFormat="1" x14ac:dyDescent="0.2"/>
    <row r="149" s="2" customFormat="1" x14ac:dyDescent="0.2"/>
    <row r="150" s="2" customFormat="1" x14ac:dyDescent="0.2"/>
    <row r="151" s="2" customFormat="1" x14ac:dyDescent="0.2"/>
    <row r="152" s="2" customFormat="1" x14ac:dyDescent="0.2"/>
    <row r="153" s="2" customFormat="1" x14ac:dyDescent="0.2"/>
    <row r="154" s="2" customFormat="1" x14ac:dyDescent="0.2"/>
    <row r="155" s="2" customFormat="1" x14ac:dyDescent="0.2"/>
    <row r="156" s="2" customFormat="1" x14ac:dyDescent="0.2"/>
    <row r="157" s="2" customFormat="1" x14ac:dyDescent="0.2"/>
    <row r="158" s="2" customFormat="1" x14ac:dyDescent="0.2"/>
    <row r="159" s="2" customFormat="1" x14ac:dyDescent="0.2"/>
    <row r="160" s="2" customFormat="1" x14ac:dyDescent="0.2"/>
    <row r="161" s="2" customFormat="1" x14ac:dyDescent="0.2"/>
    <row r="162" s="2" customFormat="1" x14ac:dyDescent="0.2"/>
    <row r="163" s="2" customFormat="1" x14ac:dyDescent="0.2"/>
    <row r="164" s="2" customFormat="1" x14ac:dyDescent="0.2"/>
    <row r="165" s="2" customFormat="1" x14ac:dyDescent="0.2"/>
  </sheetData>
  <mergeCells count="33">
    <mergeCell ref="A138:R139"/>
    <mergeCell ref="G13:I13"/>
    <mergeCell ref="B18:F18"/>
    <mergeCell ref="B14:C14"/>
    <mergeCell ref="B15:C15"/>
    <mergeCell ref="B16:C16"/>
    <mergeCell ref="C99:K99"/>
    <mergeCell ref="B19:D20"/>
    <mergeCell ref="E19:E20"/>
    <mergeCell ref="F19:F20"/>
    <mergeCell ref="B21:D22"/>
    <mergeCell ref="E21:E22"/>
    <mergeCell ref="G6:I6"/>
    <mergeCell ref="B23:D23"/>
    <mergeCell ref="A26:A27"/>
    <mergeCell ref="P53:Z53"/>
    <mergeCell ref="F21:F22"/>
    <mergeCell ref="A1:V1"/>
    <mergeCell ref="B12:C12"/>
    <mergeCell ref="B13:C13"/>
    <mergeCell ref="G9:I9"/>
    <mergeCell ref="G10:I10"/>
    <mergeCell ref="G11:I11"/>
    <mergeCell ref="G12:I12"/>
    <mergeCell ref="G7:I7"/>
    <mergeCell ref="G8:I8"/>
    <mergeCell ref="B2:D2"/>
    <mergeCell ref="B10:D10"/>
    <mergeCell ref="B11:C11"/>
    <mergeCell ref="F2:F4"/>
    <mergeCell ref="G2:I4"/>
    <mergeCell ref="J2:L2"/>
    <mergeCell ref="G5:I5"/>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6148" r:id="rId3" name="Button 4">
              <controlPr defaultSize="0" print="0" autoFill="0" autoPict="0" macro="[0]!Botón4_Haga_clic_en">
                <anchor moveWithCells="1" sizeWithCells="1">
                  <from>
                    <xdr:col>10</xdr:col>
                    <xdr:colOff>809625</xdr:colOff>
                    <xdr:row>19</xdr:row>
                    <xdr:rowOff>28575</xdr:rowOff>
                  </from>
                  <to>
                    <xdr:col>12</xdr:col>
                    <xdr:colOff>38100</xdr:colOff>
                    <xdr:row>21</xdr:row>
                    <xdr:rowOff>47625</xdr:rowOff>
                  </to>
                </anchor>
              </controlPr>
            </control>
          </mc:Choice>
        </mc:AlternateContent>
        <mc:AlternateContent xmlns:mc="http://schemas.openxmlformats.org/markup-compatibility/2006">
          <mc:Choice Requires="x14">
            <control shapeId="6149" r:id="rId4" name="Button 5">
              <controlPr defaultSize="0" print="0" autoFill="0" autoPict="0" macro="[0]!HietogramaSifalda_Botón5_Haga_clic_en">
                <anchor moveWithCells="1" sizeWithCells="1">
                  <from>
                    <xdr:col>10</xdr:col>
                    <xdr:colOff>800100</xdr:colOff>
                    <xdr:row>16</xdr:row>
                    <xdr:rowOff>19050</xdr:rowOff>
                  </from>
                  <to>
                    <xdr:col>12</xdr:col>
                    <xdr:colOff>38100</xdr:colOff>
                    <xdr:row>18</xdr:row>
                    <xdr:rowOff>85725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40D734BB-C2E0-4AC3-868F-1665F8F93576}">
          <x14:formula1>
            <xm:f>'Ecuaciones IDF'!$B$2:$B$43</xm:f>
          </x14:formula1>
          <xm:sqref>G5:I13</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C0001C-53F9-44A3-8CAC-50AEE55B3BFF}">
  <sheetPr codeName="Hoja6"/>
  <dimension ref="A1:Z165"/>
  <sheetViews>
    <sheetView topLeftCell="A10" zoomScale="80" zoomScaleNormal="80" workbookViewId="0">
      <selection activeCell="K21" sqref="K21"/>
    </sheetView>
  </sheetViews>
  <sheetFormatPr baseColWidth="10" defaultColWidth="11.42578125" defaultRowHeight="14.25" x14ac:dyDescent="0.2"/>
  <cols>
    <col min="1" max="1" width="16.5703125" style="2" customWidth="1"/>
    <col min="2" max="3" width="13.28515625" style="8" customWidth="1"/>
    <col min="4" max="4" width="11.42578125" style="8"/>
    <col min="5" max="9" width="11.42578125" style="9"/>
    <col min="10" max="10" width="15.42578125" style="9" customWidth="1"/>
    <col min="11" max="12" width="17.28515625" style="9" customWidth="1"/>
    <col min="13" max="16" width="11.42578125" style="9"/>
    <col min="17" max="16384" width="11.42578125" style="2"/>
  </cols>
  <sheetData>
    <row r="1" spans="1:22" ht="74.25" customHeight="1" thickBot="1" x14ac:dyDescent="0.25">
      <c r="A1" s="151" t="s">
        <v>168</v>
      </c>
      <c r="B1" s="151"/>
      <c r="C1" s="151"/>
      <c r="D1" s="151"/>
      <c r="E1" s="151"/>
      <c r="F1" s="151"/>
      <c r="G1" s="151"/>
      <c r="H1" s="151"/>
      <c r="I1" s="151"/>
      <c r="J1" s="151"/>
      <c r="K1" s="151"/>
      <c r="L1" s="151"/>
      <c r="M1" s="151"/>
      <c r="N1" s="151"/>
      <c r="O1" s="151"/>
      <c r="P1" s="151"/>
      <c r="Q1" s="151"/>
      <c r="R1" s="151"/>
      <c r="S1" s="151"/>
      <c r="T1" s="151"/>
      <c r="U1" s="151"/>
      <c r="V1" s="151"/>
    </row>
    <row r="2" spans="1:22" ht="29.25" customHeight="1" x14ac:dyDescent="0.2">
      <c r="B2" s="147" t="s">
        <v>128</v>
      </c>
      <c r="C2" s="147"/>
      <c r="D2" s="147"/>
      <c r="E2" s="2"/>
      <c r="F2" s="148" t="s">
        <v>129</v>
      </c>
      <c r="G2" s="142" t="s">
        <v>130</v>
      </c>
      <c r="H2" s="142"/>
      <c r="I2" s="142"/>
      <c r="J2" s="142" t="s">
        <v>30</v>
      </c>
      <c r="K2" s="142"/>
      <c r="L2" s="143"/>
      <c r="M2" s="2"/>
      <c r="N2" s="2"/>
      <c r="O2" s="2"/>
      <c r="P2" s="2"/>
    </row>
    <row r="3" spans="1:22" ht="18" customHeight="1" x14ac:dyDescent="0.2">
      <c r="B3" s="52" t="s">
        <v>131</v>
      </c>
      <c r="C3" s="86">
        <v>0.44764522899999998</v>
      </c>
      <c r="D3" s="54" t="s">
        <v>132</v>
      </c>
      <c r="E3" s="2"/>
      <c r="F3" s="149"/>
      <c r="G3" s="145"/>
      <c r="H3" s="145"/>
      <c r="I3" s="145"/>
      <c r="J3" s="59" t="s">
        <v>133</v>
      </c>
      <c r="K3" s="59" t="s">
        <v>134</v>
      </c>
      <c r="L3" s="59" t="s">
        <v>135</v>
      </c>
      <c r="M3" s="2"/>
      <c r="N3" s="2"/>
      <c r="O3" s="2"/>
      <c r="P3" s="2"/>
    </row>
    <row r="4" spans="1:22" ht="15" customHeight="1" thickBot="1" x14ac:dyDescent="0.25">
      <c r="B4" s="52" t="s">
        <v>136</v>
      </c>
      <c r="C4" s="86">
        <v>2240.8380000000002</v>
      </c>
      <c r="D4" s="54" t="s">
        <v>137</v>
      </c>
      <c r="E4" s="2"/>
      <c r="F4" s="150"/>
      <c r="G4" s="146"/>
      <c r="H4" s="146"/>
      <c r="I4" s="146"/>
      <c r="J4" s="60" t="s">
        <v>31</v>
      </c>
      <c r="K4" s="60" t="s">
        <v>32</v>
      </c>
      <c r="L4" s="61" t="s">
        <v>33</v>
      </c>
      <c r="M4" s="2"/>
      <c r="N4" s="2" t="s">
        <v>138</v>
      </c>
      <c r="O4" s="2"/>
      <c r="P4" s="2"/>
    </row>
    <row r="5" spans="1:22" x14ac:dyDescent="0.2">
      <c r="B5" s="52" t="s">
        <v>139</v>
      </c>
      <c r="C5" s="86">
        <v>2189.5219999999999</v>
      </c>
      <c r="D5" s="54" t="s">
        <v>137</v>
      </c>
      <c r="E5" s="2"/>
      <c r="F5" s="68">
        <v>1</v>
      </c>
      <c r="G5" s="175" t="s">
        <v>99</v>
      </c>
      <c r="H5" s="175"/>
      <c r="I5" s="175"/>
      <c r="J5" s="76">
        <f>+VLOOKUP(G5,'Ecuaciones IDF'!$B$2:$K$43,4,FALSE)</f>
        <v>341.81999999999903</v>
      </c>
      <c r="K5" s="76">
        <f>+VLOOKUP(G5,'Ecuaciones IDF'!$B$2:$K$43,5,FALSE)</f>
        <v>0.192</v>
      </c>
      <c r="L5" s="77">
        <f>+VLOOKUP(G5,'Ecuaciones IDF'!$B$2:$K$43,6,FALSE)</f>
        <v>0.27600000000000002</v>
      </c>
      <c r="M5" s="2"/>
      <c r="N5" s="2"/>
      <c r="O5" s="2"/>
      <c r="P5" s="2"/>
    </row>
    <row r="6" spans="1:22" x14ac:dyDescent="0.2">
      <c r="B6" s="52" t="s">
        <v>140</v>
      </c>
      <c r="C6" s="86">
        <v>1872.3710000000001</v>
      </c>
      <c r="D6" s="54" t="s">
        <v>137</v>
      </c>
      <c r="E6" s="2"/>
      <c r="F6" s="69">
        <v>2</v>
      </c>
      <c r="G6" s="175" t="s">
        <v>96</v>
      </c>
      <c r="H6" s="175"/>
      <c r="I6" s="175"/>
      <c r="J6" s="76">
        <f>+VLOOKUP(G6,'Ecuaciones IDF'!$B$2:$K$43,4,FALSE)</f>
        <v>152.08000000000001</v>
      </c>
      <c r="K6" s="76">
        <f>+VLOOKUP(G6,'Ecuaciones IDF'!$B$2:$K$43,5,FALSE)</f>
        <v>0.111</v>
      </c>
      <c r="L6" s="77">
        <f>+VLOOKUP(G6,'Ecuaciones IDF'!$B$2:$K$43,6,FALSE)</f>
        <v>0.27400000000000002</v>
      </c>
      <c r="M6" s="2"/>
      <c r="N6" s="2" t="s">
        <v>141</v>
      </c>
      <c r="O6" s="2"/>
      <c r="P6" s="2"/>
    </row>
    <row r="7" spans="1:22" x14ac:dyDescent="0.2">
      <c r="B7" s="52" t="s">
        <v>142</v>
      </c>
      <c r="C7" s="53">
        <f>(C5-C6)/C4</f>
        <v>0.14153231960543325</v>
      </c>
      <c r="D7" s="54" t="s">
        <v>143</v>
      </c>
      <c r="E7" s="2"/>
      <c r="F7" s="69">
        <v>3</v>
      </c>
      <c r="G7" s="175" t="s">
        <v>53</v>
      </c>
      <c r="H7" s="175"/>
      <c r="I7" s="175"/>
      <c r="J7" s="76">
        <f>+VLOOKUP(G7,'Ecuaciones IDF'!$B$2:$K$43,4,FALSE)</f>
        <v>347.48</v>
      </c>
      <c r="K7" s="76">
        <f>+VLOOKUP(G7,'Ecuaciones IDF'!$B$2:$K$43,5,FALSE)</f>
        <v>0.13900000000000001</v>
      </c>
      <c r="L7" s="77">
        <f>+VLOOKUP(G7,'Ecuaciones IDF'!$B$2:$K$43,6,FALSE)</f>
        <v>0.57699999999999996</v>
      </c>
      <c r="M7" s="2"/>
      <c r="N7" s="2" t="s">
        <v>144</v>
      </c>
      <c r="O7" s="2"/>
      <c r="P7" s="2"/>
    </row>
    <row r="8" spans="1:22" x14ac:dyDescent="0.2">
      <c r="B8" s="52" t="s">
        <v>145</v>
      </c>
      <c r="C8" s="53">
        <f>+(C3/PI())^0.5</f>
        <v>0.37747834625804288</v>
      </c>
      <c r="D8" s="54" t="s">
        <v>146</v>
      </c>
      <c r="E8" s="2"/>
      <c r="F8" s="69">
        <v>4</v>
      </c>
      <c r="G8" s="175" t="s">
        <v>76</v>
      </c>
      <c r="H8" s="175"/>
      <c r="I8" s="175"/>
      <c r="J8" s="76">
        <f>+VLOOKUP(G8,'Ecuaciones IDF'!$B$2:$K$43,4,FALSE)</f>
        <v>184.4</v>
      </c>
      <c r="K8" s="76">
        <f>+VLOOKUP(G8,'Ecuaciones IDF'!$B$2:$K$43,5,FALSE)</f>
        <v>0.108</v>
      </c>
      <c r="L8" s="77">
        <f>+VLOOKUP(G8,'Ecuaciones IDF'!$B$2:$K$43,6,FALSE)</f>
        <v>0.247</v>
      </c>
      <c r="M8" s="2"/>
      <c r="N8" s="2" t="s">
        <v>147</v>
      </c>
      <c r="O8" s="2"/>
      <c r="P8" s="2"/>
    </row>
    <row r="9" spans="1:22" x14ac:dyDescent="0.2">
      <c r="E9" s="2"/>
      <c r="F9" s="69">
        <v>5</v>
      </c>
      <c r="G9" s="175" t="s">
        <v>101</v>
      </c>
      <c r="H9" s="175"/>
      <c r="I9" s="175"/>
      <c r="J9" s="76">
        <f>+VLOOKUP(G9,'Ecuaciones IDF'!$B$2:$K$43,4,FALSE)</f>
        <v>186.06</v>
      </c>
      <c r="K9" s="76">
        <f>+VLOOKUP(G9,'Ecuaciones IDF'!$B$2:$K$43,5,FALSE)</f>
        <v>0.16300000000000001</v>
      </c>
      <c r="L9" s="77">
        <f>+VLOOKUP(G9,'Ecuaciones IDF'!$B$2:$K$43,6,FALSE)</f>
        <v>0.19</v>
      </c>
      <c r="M9" s="2"/>
      <c r="N9" s="2" t="s">
        <v>148</v>
      </c>
      <c r="O9" s="2"/>
      <c r="P9" s="2"/>
    </row>
    <row r="10" spans="1:22" ht="15" x14ac:dyDescent="0.2">
      <c r="B10" s="145" t="s">
        <v>149</v>
      </c>
      <c r="C10" s="145"/>
      <c r="D10" s="145"/>
      <c r="E10" s="2"/>
      <c r="F10" s="69">
        <v>6</v>
      </c>
      <c r="G10" s="175" t="s">
        <v>69</v>
      </c>
      <c r="H10" s="175"/>
      <c r="I10" s="175"/>
      <c r="J10" s="76">
        <f>+VLOOKUP(G10,'Ecuaciones IDF'!$B$2:$K$43,4,FALSE)</f>
        <v>403.68</v>
      </c>
      <c r="K10" s="76">
        <f>+VLOOKUP(G10,'Ecuaciones IDF'!$B$2:$K$43,5,FALSE)</f>
        <v>0.14299999999999999</v>
      </c>
      <c r="L10" s="77">
        <f>+VLOOKUP(G10,'Ecuaciones IDF'!$B$2:$K$43,6,FALSE)</f>
        <v>0.53200000000000003</v>
      </c>
      <c r="M10" s="2"/>
      <c r="N10" s="2"/>
      <c r="O10" s="2"/>
      <c r="P10" s="2"/>
    </row>
    <row r="11" spans="1:22" x14ac:dyDescent="0.2">
      <c r="B11" s="138" t="s">
        <v>150</v>
      </c>
      <c r="C11" s="138"/>
      <c r="D11" s="53">
        <f>0.02*C4^0.77*C7^(-0.385)</f>
        <v>16.134913256353407</v>
      </c>
      <c r="E11" s="2"/>
      <c r="F11" s="69">
        <v>7</v>
      </c>
      <c r="G11" s="171" t="s">
        <v>76</v>
      </c>
      <c r="H11" s="171"/>
      <c r="I11" s="171"/>
      <c r="J11" s="78">
        <f>+VLOOKUP(G11,'Ecuaciones IDF'!$B$2:$K$43,4,FALSE)</f>
        <v>184.4</v>
      </c>
      <c r="K11" s="78">
        <f>+VLOOKUP(G11,'Ecuaciones IDF'!$B$2:$K$43,5,FALSE)</f>
        <v>0.108</v>
      </c>
      <c r="L11" s="79">
        <f>+VLOOKUP(G11,'Ecuaciones IDF'!$B$2:$K$43,6,FALSE)</f>
        <v>0.247</v>
      </c>
      <c r="M11" s="2"/>
      <c r="N11" s="2"/>
      <c r="O11" s="2"/>
      <c r="P11" s="2"/>
    </row>
    <row r="12" spans="1:22" x14ac:dyDescent="0.2">
      <c r="B12" s="138" t="s">
        <v>151</v>
      </c>
      <c r="C12" s="138"/>
      <c r="D12" s="55">
        <f>+(C4/1000/(1.5*C8)*SQRT(C3^2/(C7*100)))*60</f>
        <v>28.254300260300756</v>
      </c>
      <c r="E12" s="2"/>
      <c r="F12" s="69">
        <v>8</v>
      </c>
      <c r="G12" s="171" t="s">
        <v>45</v>
      </c>
      <c r="H12" s="171"/>
      <c r="I12" s="171"/>
      <c r="J12" s="78">
        <f>+VLOOKUP(G12,'Ecuaciones IDF'!$B$2:$K$43,4,FALSE)</f>
        <v>548</v>
      </c>
      <c r="K12" s="78">
        <f>+VLOOKUP(G12,'Ecuaciones IDF'!$B$2:$K$43,5,FALSE)</f>
        <v>0.153</v>
      </c>
      <c r="L12" s="79">
        <f>+VLOOKUP(G12,'Ecuaciones IDF'!$B$2:$K$43,6,FALSE)</f>
        <v>0.6</v>
      </c>
      <c r="M12" s="2"/>
      <c r="N12" s="2"/>
      <c r="O12" s="2"/>
      <c r="P12" s="2"/>
    </row>
    <row r="13" spans="1:22" ht="15" thickBot="1" x14ac:dyDescent="0.25">
      <c r="B13" s="138" t="s">
        <v>152</v>
      </c>
      <c r="C13" s="138"/>
      <c r="D13" s="55">
        <f>(C4/1000/SQRT(C7)*(C3*C4/1000)^0.5/(C7*100)^0.5)*60</f>
        <v>95.143318898102351</v>
      </c>
      <c r="E13" s="2"/>
      <c r="F13" s="70">
        <v>9</v>
      </c>
      <c r="G13" s="174" t="s">
        <v>61</v>
      </c>
      <c r="H13" s="174"/>
      <c r="I13" s="174"/>
      <c r="J13" s="80">
        <f>+VLOOKUP(G13,'Ecuaciones IDF'!$B$2:$K$43,4,FALSE)</f>
        <v>649.82000000000005</v>
      </c>
      <c r="K13" s="80">
        <f>+VLOOKUP(G13,'Ecuaciones IDF'!$B$2:$K$43,5,FALSE)</f>
        <v>0.17599999999999999</v>
      </c>
      <c r="L13" s="81">
        <f>+VLOOKUP(G13,'Ecuaciones IDF'!$B$2:$K$43,6,FALSE)</f>
        <v>0.66400000000000003</v>
      </c>
      <c r="M13" s="2"/>
      <c r="N13" s="2"/>
      <c r="O13" s="2"/>
      <c r="P13" s="2"/>
    </row>
    <row r="14" spans="1:22" x14ac:dyDescent="0.2">
      <c r="B14" s="138" t="s">
        <v>153</v>
      </c>
      <c r="C14" s="138"/>
      <c r="D14" s="55">
        <f>+(4*SQRT(C3)+1.5*C4/1000)/(0.8*SQRT(C5-C6))*60</f>
        <v>25.42646570543506</v>
      </c>
      <c r="E14" s="2"/>
      <c r="F14" s="2"/>
      <c r="G14" s="2"/>
      <c r="H14" s="2"/>
      <c r="I14" s="2"/>
      <c r="J14" s="2"/>
      <c r="K14" s="2"/>
      <c r="L14" s="2"/>
      <c r="M14" s="2"/>
      <c r="N14" s="2"/>
      <c r="O14" s="2"/>
      <c r="P14" s="2"/>
    </row>
    <row r="15" spans="1:22" ht="15.75" customHeight="1" x14ac:dyDescent="0.2">
      <c r="B15" s="139" t="s">
        <v>154</v>
      </c>
      <c r="C15" s="139"/>
      <c r="D15" s="55">
        <f>(C4/1000/SQRT(C3)*C3^0.5/(C7*100))*60</f>
        <v>9.499616792462902</v>
      </c>
      <c r="E15" s="2"/>
      <c r="F15" s="2"/>
      <c r="G15" s="2"/>
      <c r="H15" s="2"/>
      <c r="I15" s="2"/>
      <c r="J15" s="2"/>
      <c r="K15" s="2"/>
      <c r="L15" s="2"/>
      <c r="M15" s="2"/>
      <c r="N15" s="2"/>
      <c r="O15" s="2"/>
      <c r="P15" s="2"/>
    </row>
    <row r="16" spans="1:22" ht="15.75" customHeight="1" x14ac:dyDescent="0.2">
      <c r="B16" s="138" t="s">
        <v>155</v>
      </c>
      <c r="C16" s="138"/>
      <c r="D16" s="55">
        <f>60*0.3*(C4/1000/C7^0.25)^0.76</f>
        <v>48.186112087766084</v>
      </c>
      <c r="E16" s="2"/>
      <c r="F16" s="2"/>
      <c r="G16" s="2"/>
      <c r="H16" s="2"/>
      <c r="I16" s="2"/>
      <c r="J16" s="2"/>
      <c r="K16" s="2"/>
      <c r="L16" s="2"/>
      <c r="M16" s="2"/>
      <c r="N16" s="2"/>
      <c r="O16" s="2"/>
      <c r="P16" s="2"/>
    </row>
    <row r="17" spans="1:16" x14ac:dyDescent="0.2">
      <c r="B17" s="2"/>
      <c r="C17" s="2"/>
      <c r="D17" s="2"/>
      <c r="E17" s="2"/>
      <c r="F17" s="2"/>
      <c r="G17" s="2"/>
      <c r="H17" s="2"/>
      <c r="I17" s="2"/>
      <c r="J17" s="2"/>
      <c r="K17" s="2"/>
      <c r="L17" s="2"/>
      <c r="M17" s="2"/>
      <c r="N17" s="2"/>
      <c r="O17" s="2"/>
      <c r="P17" s="2"/>
    </row>
    <row r="18" spans="1:16" ht="15" x14ac:dyDescent="0.25">
      <c r="B18" s="133" t="s">
        <v>156</v>
      </c>
      <c r="C18" s="133"/>
      <c r="D18" s="133"/>
      <c r="E18" s="133"/>
      <c r="F18" s="133"/>
      <c r="G18" s="2"/>
      <c r="H18" s="170" t="s">
        <v>169</v>
      </c>
      <c r="I18" s="170"/>
      <c r="J18" s="170"/>
      <c r="K18" s="2"/>
      <c r="L18" s="2"/>
      <c r="M18" s="2"/>
      <c r="N18" s="2"/>
      <c r="O18" s="2"/>
      <c r="P18" s="2"/>
    </row>
    <row r="19" spans="1:16" x14ac:dyDescent="0.2">
      <c r="B19" s="160" t="s">
        <v>157</v>
      </c>
      <c r="C19" s="161"/>
      <c r="D19" s="162"/>
      <c r="E19" s="172">
        <v>1</v>
      </c>
      <c r="F19" s="155" t="s">
        <v>158</v>
      </c>
      <c r="G19" s="2"/>
      <c r="H19" s="171" t="s">
        <v>170</v>
      </c>
      <c r="I19" s="171"/>
      <c r="J19" s="87">
        <v>0.5</v>
      </c>
      <c r="K19" s="2"/>
      <c r="L19" s="2"/>
      <c r="M19" s="2"/>
      <c r="N19" s="2"/>
      <c r="O19" s="2"/>
      <c r="P19" s="2"/>
    </row>
    <row r="20" spans="1:16" x14ac:dyDescent="0.2">
      <c r="B20" s="163"/>
      <c r="C20" s="164"/>
      <c r="D20" s="165"/>
      <c r="E20" s="173"/>
      <c r="F20" s="156"/>
      <c r="G20" s="2"/>
      <c r="H20" s="2"/>
      <c r="I20" s="2"/>
      <c r="J20" s="2"/>
      <c r="K20" s="2"/>
      <c r="L20" s="2"/>
      <c r="M20" s="2"/>
      <c r="N20" s="2"/>
      <c r="O20" s="2"/>
      <c r="P20" s="2"/>
    </row>
    <row r="21" spans="1:16" x14ac:dyDescent="0.2">
      <c r="B21" s="160" t="s">
        <v>161</v>
      </c>
      <c r="C21" s="161"/>
      <c r="D21" s="162"/>
      <c r="E21" s="168">
        <f>ROUNDUP( AVERAGE(D11:D16),0)</f>
        <v>38</v>
      </c>
      <c r="F21" s="155" t="s">
        <v>160</v>
      </c>
      <c r="G21" s="2"/>
      <c r="H21" s="2"/>
      <c r="I21" s="2"/>
      <c r="J21" s="2"/>
      <c r="K21" s="2"/>
      <c r="L21" s="2"/>
      <c r="M21" s="2"/>
      <c r="N21" s="2"/>
      <c r="O21" s="2"/>
      <c r="P21" s="2"/>
    </row>
    <row r="22" spans="1:16" x14ac:dyDescent="0.2">
      <c r="B22" s="163"/>
      <c r="C22" s="164"/>
      <c r="D22" s="165"/>
      <c r="E22" s="169"/>
      <c r="F22" s="156"/>
      <c r="G22" s="2"/>
      <c r="H22" s="2"/>
      <c r="I22" s="2"/>
      <c r="J22" s="2"/>
      <c r="K22" s="2"/>
      <c r="L22" s="2"/>
      <c r="M22" s="2"/>
      <c r="N22" s="2"/>
      <c r="O22" s="2"/>
      <c r="P22" s="2"/>
    </row>
    <row r="23" spans="1:16" x14ac:dyDescent="0.2">
      <c r="B23" s="135" t="s">
        <v>163</v>
      </c>
      <c r="C23" s="136"/>
      <c r="D23" s="137"/>
      <c r="E23" s="56">
        <f>+COUNT(J5:J13)</f>
        <v>9</v>
      </c>
      <c r="F23" s="57"/>
      <c r="G23" s="2"/>
      <c r="H23" s="2"/>
      <c r="I23" s="2"/>
      <c r="J23" s="2"/>
      <c r="K23" s="2"/>
      <c r="L23" s="2"/>
      <c r="M23" s="2"/>
      <c r="N23" s="2"/>
      <c r="O23" s="2"/>
      <c r="P23" s="2"/>
    </row>
    <row r="24" spans="1:16" x14ac:dyDescent="0.2">
      <c r="B24" s="2"/>
      <c r="C24" s="2"/>
      <c r="D24" s="2"/>
      <c r="E24" s="2"/>
      <c r="F24" s="2"/>
      <c r="G24" s="2"/>
      <c r="H24" s="2"/>
      <c r="I24" s="2"/>
      <c r="J24" s="2"/>
      <c r="K24" s="2"/>
      <c r="L24" s="2"/>
      <c r="M24" s="2"/>
      <c r="N24" s="2"/>
      <c r="O24" s="2"/>
      <c r="P24" s="2"/>
    </row>
    <row r="25" spans="1:16" x14ac:dyDescent="0.2">
      <c r="B25" s="9"/>
      <c r="C25" s="9"/>
      <c r="D25" s="9"/>
      <c r="G25" s="2"/>
      <c r="H25" s="2"/>
      <c r="I25" s="2"/>
      <c r="J25" s="2"/>
      <c r="K25" s="2"/>
      <c r="L25" s="2"/>
      <c r="M25" s="2"/>
      <c r="N25" s="2"/>
      <c r="O25" s="2"/>
      <c r="P25" s="2"/>
    </row>
    <row r="26" spans="1:16" ht="64.5" customHeight="1" thickBot="1" x14ac:dyDescent="0.25">
      <c r="A26" s="140" t="s">
        <v>162</v>
      </c>
      <c r="B26" s="74" t="s">
        <v>164</v>
      </c>
      <c r="C26" s="75">
        <v>125.24984502462607</v>
      </c>
      <c r="D26" s="75">
        <v>56.132113977615447</v>
      </c>
      <c r="E26" s="75">
        <v>42.598536372395763</v>
      </c>
      <c r="F26" s="75">
        <v>75.085204572201818</v>
      </c>
      <c r="G26" s="75">
        <v>93.216787791821318</v>
      </c>
      <c r="H26" s="75">
        <v>58.289772428173293</v>
      </c>
      <c r="I26" s="75">
        <v>75.085204572201818</v>
      </c>
      <c r="J26" s="75">
        <v>61.788891005460222</v>
      </c>
      <c r="K26" s="75">
        <v>58.051943735799419</v>
      </c>
      <c r="L26" s="2"/>
      <c r="M26" s="2"/>
      <c r="N26" s="2"/>
      <c r="O26" s="2"/>
      <c r="P26" s="2"/>
    </row>
    <row r="27" spans="1:16" ht="48" customHeight="1" thickBot="1" x14ac:dyDescent="0.25">
      <c r="A27" s="141"/>
      <c r="B27" s="71" t="s">
        <v>165</v>
      </c>
      <c r="C27" s="71" t="s">
        <v>99</v>
      </c>
      <c r="D27" s="71" t="s">
        <v>96</v>
      </c>
      <c r="E27" s="71" t="s">
        <v>53</v>
      </c>
      <c r="F27" s="71" t="s">
        <v>76</v>
      </c>
      <c r="G27" s="71" t="s">
        <v>101</v>
      </c>
      <c r="H27" s="71" t="s">
        <v>69</v>
      </c>
      <c r="I27" s="71" t="s">
        <v>76</v>
      </c>
      <c r="J27" s="71" t="s">
        <v>45</v>
      </c>
      <c r="K27" s="72" t="s">
        <v>61</v>
      </c>
      <c r="L27" s="2"/>
      <c r="M27" s="2"/>
      <c r="N27" s="2"/>
    </row>
    <row r="28" spans="1:16" x14ac:dyDescent="0.2">
      <c r="A28" s="73">
        <v>1</v>
      </c>
      <c r="B28" s="82">
        <v>0</v>
      </c>
      <c r="C28" s="56">
        <v>0</v>
      </c>
      <c r="D28" s="56">
        <v>0</v>
      </c>
      <c r="E28" s="56">
        <v>0</v>
      </c>
      <c r="F28" s="56">
        <v>0</v>
      </c>
      <c r="G28" s="56">
        <v>0</v>
      </c>
      <c r="H28" s="56">
        <v>0</v>
      </c>
      <c r="I28" s="56">
        <v>0</v>
      </c>
      <c r="J28" s="56">
        <v>0</v>
      </c>
      <c r="K28" s="56">
        <v>0</v>
      </c>
      <c r="L28" s="2"/>
      <c r="M28" s="2"/>
      <c r="N28" s="2"/>
    </row>
    <row r="29" spans="1:16" x14ac:dyDescent="0.2">
      <c r="A29" s="73">
        <v>2</v>
      </c>
      <c r="B29" s="56">
        <v>5.7</v>
      </c>
      <c r="C29" s="56">
        <v>1.2524984502462608</v>
      </c>
      <c r="D29" s="56">
        <v>0.5613211397761545</v>
      </c>
      <c r="E29" s="56">
        <v>0.42598536372395768</v>
      </c>
      <c r="F29" s="56">
        <v>0.75085204572201814</v>
      </c>
      <c r="G29" s="56">
        <v>0.93216787791821321</v>
      </c>
      <c r="H29" s="56">
        <v>0.58289772428173292</v>
      </c>
      <c r="I29" s="56">
        <v>0.75085204572201814</v>
      </c>
      <c r="J29" s="56">
        <v>0.61788891005460211</v>
      </c>
      <c r="K29" s="56">
        <v>0.58051943735799416</v>
      </c>
      <c r="L29" s="2"/>
      <c r="M29" s="2"/>
      <c r="N29" s="2"/>
    </row>
    <row r="30" spans="1:16" x14ac:dyDescent="0.2">
      <c r="A30" s="73">
        <v>3</v>
      </c>
      <c r="B30" s="56">
        <v>11.4</v>
      </c>
      <c r="C30" s="56">
        <v>2.5049969004925217</v>
      </c>
      <c r="D30" s="56">
        <v>1.122642279552309</v>
      </c>
      <c r="E30" s="56">
        <v>0.85197072744791535</v>
      </c>
      <c r="F30" s="56">
        <v>1.5017040914440363</v>
      </c>
      <c r="G30" s="56">
        <v>1.8643357558364264</v>
      </c>
      <c r="H30" s="56">
        <v>1.1657954485634658</v>
      </c>
      <c r="I30" s="56">
        <v>1.5017040914440363</v>
      </c>
      <c r="J30" s="56">
        <v>1.2357778201092042</v>
      </c>
      <c r="K30" s="56">
        <v>1.1610388747159883</v>
      </c>
      <c r="L30" s="2"/>
      <c r="M30" s="2"/>
      <c r="N30" s="2"/>
    </row>
    <row r="31" spans="1:16" x14ac:dyDescent="0.2">
      <c r="A31" s="73">
        <v>4</v>
      </c>
      <c r="B31" s="56">
        <v>19</v>
      </c>
      <c r="C31" s="56">
        <v>4.1749948341542025</v>
      </c>
      <c r="D31" s="56">
        <v>1.8710704659205148</v>
      </c>
      <c r="E31" s="56">
        <v>1.4199512124131921</v>
      </c>
      <c r="F31" s="56">
        <v>2.5028401524067272</v>
      </c>
      <c r="G31" s="56">
        <v>3.1072262597273772</v>
      </c>
      <c r="H31" s="56">
        <v>1.9429924142724431</v>
      </c>
      <c r="I31" s="56">
        <v>2.5028401524067272</v>
      </c>
      <c r="J31" s="56">
        <v>2.0596297001820072</v>
      </c>
      <c r="K31" s="56">
        <v>1.9350647911933139</v>
      </c>
      <c r="L31" s="2"/>
      <c r="M31" s="2"/>
      <c r="N31" s="2"/>
    </row>
    <row r="32" spans="1:16" x14ac:dyDescent="0.2">
      <c r="A32" s="73">
        <v>5</v>
      </c>
      <c r="B32" s="56">
        <v>28.5</v>
      </c>
      <c r="C32" s="56">
        <v>2.0874974170771012</v>
      </c>
      <c r="D32" s="56">
        <v>0.93553523296025742</v>
      </c>
      <c r="E32" s="56">
        <v>0.70997560620659605</v>
      </c>
      <c r="F32" s="56">
        <v>1.2514200762033636</v>
      </c>
      <c r="G32" s="56">
        <v>1.5536131298636886</v>
      </c>
      <c r="H32" s="56">
        <v>0.97149620713622153</v>
      </c>
      <c r="I32" s="56">
        <v>1.2514200762033636</v>
      </c>
      <c r="J32" s="56">
        <v>1.0298148500910036</v>
      </c>
      <c r="K32" s="56">
        <v>0.96753239559665694</v>
      </c>
      <c r="L32" s="2"/>
      <c r="M32" s="2"/>
      <c r="N32" s="2"/>
    </row>
    <row r="33" spans="1:14" x14ac:dyDescent="0.2">
      <c r="A33" s="73">
        <v>6</v>
      </c>
      <c r="B33" s="56">
        <v>38</v>
      </c>
      <c r="C33" s="56">
        <v>0</v>
      </c>
      <c r="D33" s="56">
        <v>0</v>
      </c>
      <c r="E33" s="56">
        <v>0</v>
      </c>
      <c r="F33" s="56">
        <v>0</v>
      </c>
      <c r="G33" s="56">
        <v>0</v>
      </c>
      <c r="H33" s="56">
        <v>0</v>
      </c>
      <c r="I33" s="56">
        <v>0</v>
      </c>
      <c r="J33" s="56">
        <v>0</v>
      </c>
      <c r="K33" s="56">
        <v>0</v>
      </c>
      <c r="L33" s="2"/>
      <c r="M33" s="2"/>
      <c r="N33" s="2"/>
    </row>
    <row r="34" spans="1:14" x14ac:dyDescent="0.2">
      <c r="A34" s="13"/>
      <c r="B34" s="13"/>
      <c r="C34" s="13"/>
      <c r="D34" s="13"/>
      <c r="E34" s="13"/>
      <c r="F34" s="13"/>
      <c r="G34" s="13"/>
      <c r="H34" s="13"/>
      <c r="I34" s="13"/>
      <c r="J34" s="13"/>
      <c r="K34" s="13"/>
      <c r="L34" s="2"/>
      <c r="M34" s="2"/>
      <c r="N34" s="2"/>
    </row>
    <row r="35" spans="1:14" x14ac:dyDescent="0.2">
      <c r="A35" s="13"/>
      <c r="B35" s="13"/>
      <c r="C35" s="13"/>
      <c r="D35" s="13"/>
      <c r="E35" s="13"/>
      <c r="F35" s="13"/>
      <c r="G35" s="13"/>
      <c r="H35" s="13"/>
      <c r="I35" s="13"/>
      <c r="J35" s="13"/>
      <c r="K35" s="13"/>
      <c r="L35" s="2"/>
      <c r="M35" s="2"/>
      <c r="N35" s="2"/>
    </row>
    <row r="36" spans="1:14" x14ac:dyDescent="0.2">
      <c r="A36" s="13"/>
      <c r="B36" s="13"/>
      <c r="C36" s="13"/>
      <c r="D36" s="13"/>
      <c r="E36" s="13"/>
      <c r="F36" s="13"/>
      <c r="G36" s="13"/>
      <c r="H36" s="13"/>
      <c r="I36" s="13"/>
      <c r="J36" s="13"/>
      <c r="K36" s="13"/>
      <c r="L36" s="2"/>
      <c r="M36" s="2"/>
      <c r="N36" s="2"/>
    </row>
    <row r="37" spans="1:14" x14ac:dyDescent="0.2">
      <c r="A37" s="13"/>
      <c r="B37" s="13"/>
      <c r="C37" s="13"/>
      <c r="D37" s="13"/>
      <c r="E37" s="13"/>
      <c r="F37" s="13"/>
      <c r="G37" s="13"/>
      <c r="H37" s="13"/>
      <c r="I37" s="13"/>
      <c r="J37" s="13"/>
      <c r="K37" s="13"/>
      <c r="L37" s="2"/>
      <c r="M37" s="2"/>
      <c r="N37" s="2"/>
    </row>
    <row r="38" spans="1:14" x14ac:dyDescent="0.2">
      <c r="A38" s="13"/>
      <c r="B38" s="13"/>
      <c r="C38" s="13"/>
      <c r="D38" s="13"/>
      <c r="E38" s="13"/>
      <c r="F38" s="13"/>
      <c r="G38" s="13"/>
      <c r="H38" s="13"/>
      <c r="I38" s="13"/>
      <c r="J38" s="13"/>
      <c r="K38" s="13"/>
      <c r="L38" s="2"/>
      <c r="M38" s="2"/>
      <c r="N38" s="2"/>
    </row>
    <row r="39" spans="1:14" x14ac:dyDescent="0.2">
      <c r="A39" s="13"/>
      <c r="B39" s="13"/>
      <c r="C39" s="13"/>
      <c r="D39" s="13"/>
      <c r="E39" s="13"/>
      <c r="F39" s="13"/>
      <c r="G39" s="13"/>
      <c r="H39" s="13"/>
      <c r="I39" s="13"/>
      <c r="J39" s="13"/>
      <c r="K39" s="13"/>
      <c r="L39" s="2"/>
      <c r="M39" s="2"/>
      <c r="N39" s="2"/>
    </row>
    <row r="40" spans="1:14" x14ac:dyDescent="0.2">
      <c r="A40" s="13"/>
      <c r="B40" s="13"/>
      <c r="C40" s="13"/>
      <c r="D40" s="13"/>
      <c r="E40" s="13"/>
      <c r="F40" s="13"/>
      <c r="G40" s="13"/>
      <c r="H40" s="13"/>
      <c r="I40" s="13"/>
      <c r="J40" s="13"/>
      <c r="K40" s="13"/>
      <c r="L40" s="2"/>
      <c r="M40" s="2"/>
      <c r="N40" s="2"/>
    </row>
    <row r="41" spans="1:14" x14ac:dyDescent="0.2">
      <c r="A41" s="13"/>
      <c r="B41" s="13"/>
      <c r="C41" s="13"/>
      <c r="D41" s="13"/>
      <c r="E41" s="13"/>
      <c r="F41" s="13"/>
      <c r="G41" s="13"/>
      <c r="H41" s="13"/>
      <c r="I41" s="13"/>
      <c r="J41" s="13"/>
      <c r="K41" s="13"/>
      <c r="L41" s="2"/>
      <c r="M41" s="2"/>
      <c r="N41" s="2"/>
    </row>
    <row r="42" spans="1:14" x14ac:dyDescent="0.2">
      <c r="A42" s="13"/>
      <c r="B42" s="13"/>
      <c r="C42" s="13"/>
      <c r="D42" s="13"/>
      <c r="E42" s="13"/>
      <c r="F42" s="13"/>
      <c r="G42" s="13"/>
      <c r="H42" s="13"/>
      <c r="I42" s="13"/>
      <c r="J42" s="13"/>
      <c r="K42" s="13"/>
      <c r="L42" s="2"/>
      <c r="M42" s="2"/>
      <c r="N42" s="2"/>
    </row>
    <row r="43" spans="1:14" x14ac:dyDescent="0.2">
      <c r="A43" s="13"/>
      <c r="B43" s="13"/>
      <c r="C43" s="13"/>
      <c r="D43" s="13"/>
      <c r="E43" s="13"/>
      <c r="F43" s="13"/>
      <c r="G43" s="13"/>
      <c r="H43" s="13"/>
      <c r="I43" s="13"/>
      <c r="J43" s="13"/>
      <c r="K43" s="13"/>
      <c r="L43" s="2"/>
      <c r="M43" s="2"/>
      <c r="N43" s="2"/>
    </row>
    <row r="44" spans="1:14" x14ac:dyDescent="0.2">
      <c r="A44" s="13"/>
      <c r="B44" s="13"/>
      <c r="C44" s="13"/>
      <c r="D44" s="13"/>
      <c r="E44" s="13"/>
      <c r="F44" s="13"/>
      <c r="G44" s="13"/>
      <c r="H44" s="13"/>
      <c r="I44" s="13"/>
      <c r="J44" s="13"/>
      <c r="K44" s="13"/>
      <c r="L44" s="2"/>
      <c r="M44" s="2"/>
      <c r="N44" s="2"/>
    </row>
    <row r="45" spans="1:14" x14ac:dyDescent="0.2">
      <c r="A45" s="13"/>
      <c r="B45" s="13"/>
      <c r="C45" s="13"/>
      <c r="D45" s="13"/>
      <c r="E45" s="13"/>
      <c r="F45" s="13"/>
      <c r="G45" s="13"/>
      <c r="H45" s="13"/>
      <c r="I45" s="13"/>
      <c r="J45" s="13"/>
      <c r="K45" s="13"/>
      <c r="L45" s="2"/>
      <c r="M45" s="2"/>
      <c r="N45" s="2"/>
    </row>
    <row r="46" spans="1:14" x14ac:dyDescent="0.2">
      <c r="A46" s="13"/>
      <c r="B46" s="13"/>
      <c r="C46" s="13"/>
      <c r="D46" s="13"/>
      <c r="E46" s="13"/>
      <c r="F46" s="13"/>
      <c r="G46" s="13"/>
      <c r="H46" s="13"/>
      <c r="I46" s="13"/>
      <c r="J46" s="13"/>
      <c r="K46" s="13"/>
      <c r="L46" s="2"/>
      <c r="M46" s="2"/>
      <c r="N46" s="2"/>
    </row>
    <row r="47" spans="1:14" x14ac:dyDescent="0.2">
      <c r="A47" s="13"/>
      <c r="B47" s="13"/>
      <c r="C47" s="13"/>
      <c r="D47" s="13"/>
      <c r="E47" s="13"/>
      <c r="F47" s="13"/>
      <c r="G47" s="13"/>
      <c r="H47" s="13"/>
      <c r="I47" s="13"/>
      <c r="J47" s="13"/>
      <c r="K47" s="13"/>
      <c r="L47" s="2"/>
      <c r="M47" s="2"/>
      <c r="N47" s="2"/>
    </row>
    <row r="48" spans="1:14" x14ac:dyDescent="0.2">
      <c r="A48" s="13"/>
      <c r="B48" s="13"/>
      <c r="C48" s="13"/>
      <c r="D48" s="13"/>
      <c r="E48" s="13"/>
      <c r="F48" s="13"/>
      <c r="G48" s="13"/>
      <c r="H48" s="13"/>
      <c r="I48" s="13"/>
      <c r="J48" s="13"/>
      <c r="K48" s="13"/>
      <c r="L48" s="2"/>
      <c r="M48" s="2"/>
      <c r="N48" s="2"/>
    </row>
    <row r="49" spans="1:26" x14ac:dyDescent="0.2">
      <c r="A49" s="13"/>
      <c r="B49" s="13"/>
      <c r="C49" s="13"/>
      <c r="D49" s="13"/>
      <c r="E49" s="13"/>
      <c r="F49" s="13"/>
      <c r="G49" s="13"/>
      <c r="H49" s="13"/>
      <c r="I49" s="13"/>
      <c r="J49" s="13"/>
      <c r="K49" s="13"/>
      <c r="L49" s="2"/>
      <c r="M49" s="2"/>
      <c r="N49" s="2"/>
    </row>
    <row r="50" spans="1:26" x14ac:dyDescent="0.2">
      <c r="A50" s="13"/>
      <c r="B50" s="13"/>
      <c r="C50" s="13"/>
      <c r="D50" s="13"/>
      <c r="E50" s="13"/>
      <c r="F50" s="13"/>
      <c r="G50" s="13"/>
      <c r="H50" s="13"/>
      <c r="I50" s="13"/>
      <c r="J50" s="13"/>
      <c r="K50" s="13"/>
      <c r="L50" s="2"/>
      <c r="M50" s="2"/>
      <c r="N50" s="2"/>
    </row>
    <row r="51" spans="1:26" x14ac:dyDescent="0.2">
      <c r="A51" s="13"/>
      <c r="B51" s="13"/>
      <c r="C51" s="13"/>
      <c r="D51" s="13"/>
      <c r="E51" s="13"/>
      <c r="F51" s="13"/>
      <c r="G51" s="13"/>
      <c r="H51" s="13"/>
      <c r="I51" s="13"/>
      <c r="J51" s="13"/>
      <c r="K51" s="13"/>
      <c r="L51" s="2"/>
      <c r="M51" s="2"/>
      <c r="N51" s="2"/>
    </row>
    <row r="52" spans="1:26" x14ac:dyDescent="0.2">
      <c r="A52" s="13"/>
      <c r="B52" s="13"/>
      <c r="C52" s="13"/>
      <c r="D52" s="13"/>
      <c r="E52" s="13"/>
      <c r="F52" s="13"/>
      <c r="G52" s="13"/>
      <c r="H52" s="13"/>
      <c r="I52" s="13"/>
      <c r="J52" s="13"/>
      <c r="K52" s="13"/>
      <c r="L52" s="2"/>
      <c r="M52" s="2"/>
      <c r="N52" s="2"/>
    </row>
    <row r="53" spans="1:26" x14ac:dyDescent="0.2">
      <c r="A53" s="14"/>
      <c r="B53" s="13"/>
      <c r="C53" s="13"/>
      <c r="D53" s="13"/>
      <c r="E53" s="13"/>
      <c r="F53" s="13"/>
      <c r="G53" s="13"/>
      <c r="H53" s="13"/>
      <c r="I53" s="13"/>
      <c r="J53" s="13"/>
      <c r="K53" s="13"/>
      <c r="L53" s="2"/>
      <c r="M53" s="2"/>
      <c r="N53" s="2"/>
      <c r="P53" s="154"/>
      <c r="Q53" s="154"/>
      <c r="R53" s="154"/>
      <c r="S53" s="154"/>
      <c r="T53" s="154"/>
      <c r="U53" s="154"/>
      <c r="V53" s="154"/>
      <c r="W53" s="154"/>
      <c r="X53" s="154"/>
      <c r="Y53" s="154"/>
      <c r="Z53" s="154"/>
    </row>
    <row r="54" spans="1:26" x14ac:dyDescent="0.2">
      <c r="A54" s="14"/>
      <c r="B54" s="13"/>
      <c r="C54" s="13"/>
      <c r="D54" s="13"/>
      <c r="E54" s="13"/>
      <c r="F54" s="13"/>
      <c r="G54" s="13"/>
      <c r="H54" s="13"/>
      <c r="I54" s="13"/>
      <c r="J54" s="13"/>
      <c r="K54" s="13"/>
      <c r="L54" s="2"/>
      <c r="M54" s="2"/>
      <c r="N54" s="2"/>
    </row>
    <row r="55" spans="1:26" x14ac:dyDescent="0.2">
      <c r="A55" s="14"/>
      <c r="B55" s="13"/>
      <c r="C55" s="13"/>
      <c r="D55" s="13"/>
      <c r="E55" s="13"/>
      <c r="F55" s="13"/>
      <c r="G55" s="13"/>
      <c r="H55" s="13"/>
      <c r="I55" s="13"/>
      <c r="J55" s="13"/>
      <c r="K55" s="13"/>
      <c r="L55" s="2"/>
      <c r="M55" s="2"/>
      <c r="N55" s="2"/>
    </row>
    <row r="56" spans="1:26" x14ac:dyDescent="0.2">
      <c r="A56" s="14"/>
      <c r="B56" s="13"/>
      <c r="C56" s="13"/>
      <c r="D56" s="13"/>
      <c r="E56" s="13"/>
      <c r="F56" s="13"/>
      <c r="G56" s="13"/>
      <c r="H56" s="13"/>
      <c r="I56" s="13"/>
      <c r="J56" s="13"/>
      <c r="K56" s="13"/>
      <c r="L56" s="2"/>
      <c r="M56" s="2"/>
      <c r="N56" s="2"/>
    </row>
    <row r="57" spans="1:26" x14ac:dyDescent="0.2">
      <c r="A57" s="14"/>
      <c r="B57" s="13"/>
      <c r="C57" s="13"/>
      <c r="D57" s="13"/>
      <c r="E57" s="13"/>
      <c r="F57" s="13"/>
      <c r="G57" s="13"/>
      <c r="H57" s="13"/>
      <c r="I57" s="13"/>
      <c r="J57" s="13"/>
      <c r="K57" s="13"/>
      <c r="L57" s="2"/>
      <c r="M57" s="2"/>
      <c r="N57" s="2"/>
    </row>
    <row r="58" spans="1:26" x14ac:dyDescent="0.2">
      <c r="A58" s="14"/>
      <c r="B58" s="13"/>
      <c r="C58" s="13"/>
      <c r="D58" s="13"/>
      <c r="E58" s="13"/>
      <c r="F58" s="13"/>
      <c r="G58" s="13"/>
      <c r="H58" s="13"/>
      <c r="I58" s="13"/>
      <c r="J58" s="13"/>
      <c r="K58" s="13"/>
      <c r="L58" s="2"/>
      <c r="M58" s="2"/>
      <c r="N58" s="2"/>
    </row>
    <row r="59" spans="1:26" x14ac:dyDescent="0.2">
      <c r="A59" s="14"/>
      <c r="B59" s="13"/>
      <c r="C59" s="13"/>
      <c r="D59" s="13"/>
      <c r="E59" s="13"/>
      <c r="F59" s="13"/>
      <c r="G59" s="13"/>
      <c r="H59" s="13"/>
      <c r="I59" s="13"/>
      <c r="J59" s="13"/>
      <c r="K59" s="13"/>
      <c r="L59" s="2"/>
      <c r="M59" s="2"/>
      <c r="N59" s="2"/>
    </row>
    <row r="60" spans="1:26" x14ac:dyDescent="0.2">
      <c r="A60" s="14"/>
      <c r="B60" s="13"/>
      <c r="C60" s="13"/>
      <c r="D60" s="13"/>
      <c r="E60" s="13"/>
      <c r="F60" s="13"/>
      <c r="G60" s="13"/>
      <c r="H60" s="13"/>
      <c r="I60" s="13"/>
      <c r="J60" s="13"/>
      <c r="K60" s="13"/>
      <c r="L60" s="2"/>
      <c r="M60" s="2"/>
      <c r="N60" s="2"/>
    </row>
    <row r="61" spans="1:26" x14ac:dyDescent="0.2">
      <c r="A61" s="14"/>
      <c r="B61" s="13"/>
      <c r="C61" s="13"/>
      <c r="D61" s="13"/>
      <c r="E61" s="13"/>
      <c r="F61" s="13"/>
      <c r="G61" s="13"/>
      <c r="H61" s="13"/>
      <c r="I61" s="13"/>
      <c r="J61" s="13"/>
      <c r="K61" s="13"/>
      <c r="L61" s="2"/>
      <c r="M61" s="2"/>
      <c r="N61" s="2"/>
    </row>
    <row r="62" spans="1:26" x14ac:dyDescent="0.2">
      <c r="A62" s="14"/>
      <c r="B62" s="13"/>
      <c r="C62" s="13"/>
      <c r="D62" s="13"/>
      <c r="E62" s="13"/>
      <c r="F62" s="13"/>
      <c r="G62" s="13"/>
      <c r="H62" s="13"/>
      <c r="I62" s="13"/>
      <c r="J62" s="13"/>
      <c r="K62" s="13"/>
      <c r="L62" s="2"/>
      <c r="M62" s="2"/>
      <c r="N62" s="2"/>
    </row>
    <row r="63" spans="1:26" x14ac:dyDescent="0.2">
      <c r="A63" s="14"/>
      <c r="B63" s="13"/>
      <c r="C63" s="13"/>
      <c r="D63" s="13"/>
      <c r="E63" s="13"/>
      <c r="F63" s="13"/>
      <c r="G63" s="13"/>
      <c r="H63" s="13"/>
      <c r="I63" s="13"/>
      <c r="J63" s="13"/>
      <c r="K63" s="13"/>
      <c r="L63" s="2"/>
      <c r="M63" s="2"/>
      <c r="N63" s="2"/>
    </row>
    <row r="64" spans="1:26" x14ac:dyDescent="0.2">
      <c r="A64" s="14"/>
      <c r="B64" s="13"/>
      <c r="C64" s="13"/>
      <c r="D64" s="13"/>
      <c r="E64" s="13"/>
      <c r="F64" s="13"/>
      <c r="G64" s="13"/>
      <c r="H64" s="13"/>
      <c r="I64" s="13"/>
      <c r="J64" s="13"/>
      <c r="K64" s="13"/>
      <c r="L64" s="2"/>
      <c r="M64" s="2"/>
      <c r="N64" s="2"/>
    </row>
    <row r="65" spans="1:14" x14ac:dyDescent="0.2">
      <c r="A65" s="14"/>
      <c r="B65" s="13"/>
      <c r="C65" s="13"/>
      <c r="D65" s="13"/>
      <c r="E65" s="13"/>
      <c r="F65" s="13"/>
      <c r="G65" s="13"/>
      <c r="H65" s="13"/>
      <c r="I65" s="13"/>
      <c r="J65" s="13"/>
      <c r="K65" s="13"/>
      <c r="L65" s="2"/>
      <c r="M65" s="2"/>
      <c r="N65" s="2"/>
    </row>
    <row r="66" spans="1:14" x14ac:dyDescent="0.2">
      <c r="A66" s="14"/>
      <c r="B66" s="13"/>
      <c r="C66" s="13"/>
      <c r="D66" s="13"/>
      <c r="E66" s="13"/>
      <c r="F66" s="13"/>
      <c r="G66" s="13"/>
      <c r="H66" s="13"/>
      <c r="I66" s="13"/>
      <c r="J66" s="13"/>
      <c r="K66" s="13"/>
      <c r="L66" s="2"/>
      <c r="M66" s="2"/>
      <c r="N66" s="2"/>
    </row>
    <row r="67" spans="1:14" x14ac:dyDescent="0.2">
      <c r="A67" s="14"/>
      <c r="B67" s="13"/>
      <c r="C67" s="13"/>
      <c r="D67" s="13"/>
      <c r="E67" s="13"/>
      <c r="F67" s="13"/>
      <c r="G67" s="13"/>
      <c r="H67" s="13"/>
      <c r="I67" s="13"/>
      <c r="J67" s="13"/>
      <c r="K67" s="13"/>
      <c r="L67" s="2"/>
      <c r="M67" s="2"/>
      <c r="N67" s="2"/>
    </row>
    <row r="68" spans="1:14" x14ac:dyDescent="0.2">
      <c r="A68" s="14"/>
      <c r="B68" s="13"/>
      <c r="C68" s="13"/>
      <c r="D68" s="13"/>
      <c r="E68" s="13"/>
      <c r="F68" s="13"/>
      <c r="G68" s="13"/>
      <c r="H68" s="13"/>
      <c r="I68" s="13"/>
      <c r="J68" s="13"/>
      <c r="K68" s="13"/>
      <c r="L68" s="2"/>
      <c r="M68" s="2"/>
      <c r="N68" s="2"/>
    </row>
    <row r="69" spans="1:14" x14ac:dyDescent="0.2">
      <c r="A69" s="14"/>
      <c r="B69" s="13"/>
      <c r="C69" s="13"/>
      <c r="D69" s="13"/>
      <c r="E69" s="13"/>
      <c r="F69" s="13"/>
      <c r="G69" s="13"/>
      <c r="H69" s="13"/>
      <c r="I69" s="13"/>
      <c r="J69" s="13"/>
      <c r="K69" s="13"/>
      <c r="L69" s="2"/>
      <c r="M69" s="2"/>
      <c r="N69" s="2"/>
    </row>
    <row r="70" spans="1:14" x14ac:dyDescent="0.2">
      <c r="A70" s="14"/>
      <c r="B70" s="13"/>
      <c r="C70" s="13"/>
      <c r="D70" s="13"/>
      <c r="E70" s="13"/>
      <c r="F70" s="13"/>
      <c r="G70" s="13"/>
      <c r="H70" s="13"/>
      <c r="I70" s="13"/>
      <c r="J70" s="13"/>
      <c r="K70" s="13"/>
      <c r="L70" s="2"/>
      <c r="M70" s="2"/>
      <c r="N70" s="2"/>
    </row>
    <row r="71" spans="1:14" x14ac:dyDescent="0.2">
      <c r="A71" s="14"/>
      <c r="B71" s="13"/>
      <c r="C71" s="13"/>
      <c r="D71" s="13"/>
      <c r="E71" s="13"/>
      <c r="F71" s="13"/>
      <c r="G71" s="13"/>
      <c r="H71" s="13"/>
      <c r="I71" s="13"/>
      <c r="J71" s="13"/>
      <c r="K71" s="13"/>
      <c r="L71" s="2"/>
      <c r="M71" s="2"/>
      <c r="N71" s="2"/>
    </row>
    <row r="72" spans="1:14" x14ac:dyDescent="0.2">
      <c r="A72" s="14"/>
      <c r="B72" s="13"/>
      <c r="C72" s="13"/>
      <c r="D72" s="13"/>
      <c r="E72" s="13"/>
      <c r="F72" s="13"/>
      <c r="G72" s="13"/>
      <c r="H72" s="13"/>
      <c r="I72" s="13"/>
      <c r="J72" s="13"/>
      <c r="K72" s="13"/>
      <c r="L72" s="2"/>
      <c r="M72" s="2"/>
      <c r="N72" s="2"/>
    </row>
    <row r="73" spans="1:14" x14ac:dyDescent="0.2">
      <c r="A73" s="14"/>
      <c r="B73" s="13"/>
      <c r="C73" s="13"/>
      <c r="D73" s="13"/>
      <c r="E73" s="13"/>
      <c r="F73" s="13"/>
      <c r="G73" s="13"/>
      <c r="H73" s="13"/>
      <c r="I73" s="13"/>
      <c r="J73" s="13"/>
      <c r="K73" s="13"/>
      <c r="L73" s="2"/>
      <c r="M73" s="2"/>
      <c r="N73" s="2"/>
    </row>
    <row r="74" spans="1:14" x14ac:dyDescent="0.2">
      <c r="A74" s="14"/>
      <c r="B74" s="13"/>
      <c r="C74" s="13"/>
      <c r="D74" s="13"/>
      <c r="E74" s="13"/>
      <c r="F74" s="13"/>
      <c r="G74" s="13"/>
      <c r="H74" s="13"/>
      <c r="I74" s="13"/>
      <c r="J74" s="13"/>
      <c r="K74" s="13"/>
      <c r="L74" s="2"/>
      <c r="M74" s="2"/>
      <c r="N74" s="2"/>
    </row>
    <row r="75" spans="1:14" x14ac:dyDescent="0.2">
      <c r="A75" s="14"/>
      <c r="B75" s="13"/>
      <c r="C75" s="13"/>
      <c r="D75" s="13"/>
      <c r="E75" s="13"/>
      <c r="F75" s="13"/>
      <c r="G75" s="13"/>
      <c r="H75" s="13"/>
      <c r="I75" s="13"/>
      <c r="J75" s="13"/>
      <c r="K75" s="13"/>
      <c r="L75" s="2"/>
      <c r="M75" s="2"/>
      <c r="N75" s="2"/>
    </row>
    <row r="76" spans="1:14" x14ac:dyDescent="0.2">
      <c r="A76" s="14"/>
      <c r="B76" s="13"/>
      <c r="C76" s="13"/>
      <c r="D76" s="13"/>
      <c r="E76" s="13"/>
      <c r="F76" s="13"/>
      <c r="G76" s="13"/>
      <c r="H76" s="13"/>
      <c r="I76" s="13"/>
      <c r="J76" s="13"/>
      <c r="K76" s="13"/>
      <c r="L76" s="2"/>
      <c r="M76" s="2"/>
      <c r="N76" s="2"/>
    </row>
    <row r="77" spans="1:14" x14ac:dyDescent="0.2">
      <c r="A77" s="14"/>
      <c r="B77" s="13"/>
      <c r="C77" s="13"/>
      <c r="D77" s="13"/>
      <c r="E77" s="13"/>
      <c r="F77" s="13"/>
      <c r="G77" s="13"/>
      <c r="H77" s="13"/>
      <c r="I77" s="13"/>
      <c r="J77" s="13"/>
      <c r="K77" s="13"/>
      <c r="L77" s="2"/>
      <c r="M77" s="2"/>
      <c r="N77" s="2"/>
    </row>
    <row r="78" spans="1:14" x14ac:dyDescent="0.2">
      <c r="A78" s="14"/>
      <c r="B78" s="13"/>
      <c r="C78" s="13"/>
      <c r="D78" s="13"/>
      <c r="E78" s="13"/>
      <c r="F78" s="13"/>
      <c r="G78" s="13"/>
      <c r="H78" s="13"/>
      <c r="I78" s="13"/>
      <c r="J78" s="13"/>
      <c r="K78" s="13"/>
      <c r="L78" s="2"/>
      <c r="M78" s="2"/>
      <c r="N78" s="2"/>
    </row>
    <row r="79" spans="1:14" x14ac:dyDescent="0.2">
      <c r="A79" s="14"/>
      <c r="B79" s="13"/>
      <c r="C79" s="13"/>
      <c r="D79" s="13"/>
      <c r="E79" s="13"/>
      <c r="F79" s="13"/>
      <c r="G79" s="13"/>
      <c r="H79" s="13"/>
      <c r="I79" s="13"/>
      <c r="J79" s="13"/>
      <c r="K79" s="13"/>
      <c r="L79" s="2"/>
      <c r="M79" s="2"/>
      <c r="N79" s="2"/>
    </row>
    <row r="80" spans="1:14" x14ac:dyDescent="0.2">
      <c r="A80" s="14"/>
      <c r="B80" s="13"/>
      <c r="C80" s="13"/>
      <c r="D80" s="13"/>
      <c r="E80" s="13"/>
      <c r="F80" s="13"/>
      <c r="G80" s="13"/>
      <c r="H80" s="13"/>
      <c r="I80" s="13"/>
      <c r="J80" s="13"/>
      <c r="K80" s="13"/>
      <c r="L80" s="2"/>
      <c r="M80" s="2"/>
      <c r="N80" s="2"/>
    </row>
    <row r="81" spans="1:14" x14ac:dyDescent="0.2">
      <c r="A81" s="14"/>
      <c r="B81" s="13"/>
      <c r="C81" s="13"/>
      <c r="D81" s="13"/>
      <c r="E81" s="13"/>
      <c r="F81" s="13"/>
      <c r="G81" s="13"/>
      <c r="H81" s="13"/>
      <c r="I81" s="13"/>
      <c r="J81" s="13"/>
      <c r="K81" s="13"/>
      <c r="L81" s="2"/>
      <c r="M81" s="2"/>
      <c r="N81" s="2"/>
    </row>
    <row r="82" spans="1:14" x14ac:dyDescent="0.2">
      <c r="A82" s="14"/>
      <c r="B82" s="13"/>
      <c r="C82" s="13"/>
      <c r="D82" s="13"/>
      <c r="E82" s="13"/>
      <c r="F82" s="13"/>
      <c r="G82" s="13"/>
      <c r="H82" s="13"/>
      <c r="I82" s="13"/>
      <c r="J82" s="13"/>
      <c r="K82" s="13"/>
      <c r="L82" s="2"/>
      <c r="M82" s="2"/>
      <c r="N82" s="2"/>
    </row>
    <row r="83" spans="1:14" x14ac:dyDescent="0.2">
      <c r="A83" s="14"/>
      <c r="B83" s="13"/>
      <c r="C83" s="13"/>
      <c r="D83" s="13"/>
      <c r="E83" s="13"/>
      <c r="F83" s="13"/>
      <c r="G83" s="13"/>
      <c r="H83" s="13"/>
      <c r="I83" s="13"/>
      <c r="J83" s="13"/>
      <c r="K83" s="13"/>
      <c r="L83" s="2"/>
      <c r="M83" s="2"/>
      <c r="N83" s="2"/>
    </row>
    <row r="84" spans="1:14" x14ac:dyDescent="0.2">
      <c r="A84" s="14"/>
      <c r="B84" s="13"/>
      <c r="C84" s="13"/>
      <c r="D84" s="13"/>
      <c r="E84" s="13"/>
      <c r="F84" s="13"/>
      <c r="G84" s="13"/>
      <c r="H84" s="13"/>
      <c r="I84" s="13"/>
      <c r="J84" s="13"/>
      <c r="K84" s="13"/>
      <c r="L84" s="2"/>
      <c r="M84" s="2"/>
      <c r="N84" s="2"/>
    </row>
    <row r="85" spans="1:14" x14ac:dyDescent="0.2">
      <c r="A85" s="14"/>
      <c r="B85" s="13"/>
      <c r="C85" s="13"/>
      <c r="D85" s="13"/>
      <c r="E85" s="13"/>
      <c r="F85" s="13"/>
      <c r="G85" s="13"/>
      <c r="H85" s="13"/>
      <c r="I85" s="13"/>
      <c r="J85" s="13"/>
      <c r="K85" s="13"/>
      <c r="L85" s="2"/>
      <c r="M85" s="2"/>
      <c r="N85" s="2"/>
    </row>
    <row r="86" spans="1:14" x14ac:dyDescent="0.2">
      <c r="A86" s="14"/>
      <c r="B86" s="13"/>
      <c r="C86" s="13"/>
      <c r="D86" s="13"/>
      <c r="E86" s="13"/>
      <c r="F86" s="13"/>
      <c r="G86" s="13"/>
      <c r="H86" s="13"/>
      <c r="I86" s="13"/>
      <c r="J86" s="13"/>
      <c r="K86" s="13"/>
      <c r="L86" s="2"/>
      <c r="M86" s="2"/>
      <c r="N86" s="2"/>
    </row>
    <row r="87" spans="1:14" x14ac:dyDescent="0.2">
      <c r="A87" s="14"/>
      <c r="B87" s="13"/>
      <c r="C87" s="13"/>
      <c r="D87" s="13"/>
      <c r="E87" s="13"/>
      <c r="F87" s="13"/>
      <c r="G87" s="13"/>
      <c r="H87" s="13"/>
      <c r="I87" s="13"/>
      <c r="J87" s="13"/>
      <c r="K87" s="13"/>
      <c r="L87" s="2"/>
      <c r="M87" s="2"/>
      <c r="N87" s="2"/>
    </row>
    <row r="88" spans="1:14" x14ac:dyDescent="0.2">
      <c r="A88" s="14"/>
      <c r="B88" s="13"/>
      <c r="C88" s="13"/>
      <c r="D88" s="13"/>
      <c r="E88" s="13"/>
      <c r="F88" s="13"/>
      <c r="G88" s="13"/>
      <c r="H88" s="13"/>
      <c r="I88" s="13"/>
      <c r="J88" s="13"/>
      <c r="K88" s="13"/>
      <c r="L88" s="2"/>
      <c r="M88" s="2"/>
      <c r="N88" s="2"/>
    </row>
    <row r="89" spans="1:14" x14ac:dyDescent="0.2">
      <c r="A89" s="14"/>
      <c r="B89" s="13"/>
      <c r="C89" s="13"/>
      <c r="D89" s="13"/>
      <c r="E89" s="13"/>
      <c r="F89" s="13"/>
      <c r="G89" s="13"/>
      <c r="H89" s="13"/>
      <c r="I89" s="13"/>
      <c r="J89" s="13"/>
      <c r="K89" s="13"/>
      <c r="L89" s="2"/>
      <c r="M89" s="2"/>
      <c r="N89" s="2"/>
    </row>
    <row r="90" spans="1:14" x14ac:dyDescent="0.2">
      <c r="A90" s="14"/>
      <c r="B90" s="13"/>
      <c r="C90" s="13"/>
      <c r="D90" s="13"/>
      <c r="E90" s="13"/>
      <c r="F90" s="13"/>
      <c r="G90" s="13"/>
      <c r="H90" s="13"/>
      <c r="I90" s="13"/>
      <c r="J90" s="13"/>
      <c r="K90" s="13"/>
      <c r="L90" s="2"/>
      <c r="M90" s="2"/>
      <c r="N90" s="2"/>
    </row>
    <row r="91" spans="1:14" x14ac:dyDescent="0.2">
      <c r="A91" s="14"/>
      <c r="B91" s="13"/>
      <c r="C91" s="13"/>
      <c r="D91" s="13"/>
      <c r="E91" s="13"/>
      <c r="F91" s="13"/>
      <c r="G91" s="13"/>
      <c r="H91" s="13"/>
      <c r="I91" s="13"/>
      <c r="J91" s="13"/>
      <c r="K91" s="13"/>
      <c r="L91" s="2"/>
      <c r="M91" s="2"/>
      <c r="N91" s="2"/>
    </row>
    <row r="92" spans="1:14" x14ac:dyDescent="0.2">
      <c r="A92" s="14"/>
      <c r="B92" s="13"/>
      <c r="C92" s="13"/>
      <c r="D92" s="13"/>
      <c r="E92" s="13"/>
      <c r="F92" s="13"/>
      <c r="G92" s="13"/>
      <c r="H92" s="13"/>
      <c r="I92" s="13"/>
      <c r="J92" s="13"/>
      <c r="K92" s="13"/>
      <c r="L92" s="2"/>
      <c r="M92" s="2"/>
      <c r="N92" s="2"/>
    </row>
    <row r="93" spans="1:14" x14ac:dyDescent="0.2">
      <c r="A93" s="14"/>
      <c r="B93" s="13"/>
      <c r="C93" s="13"/>
      <c r="D93" s="13"/>
      <c r="E93" s="13"/>
      <c r="F93" s="13"/>
      <c r="G93" s="13"/>
      <c r="H93" s="13"/>
      <c r="I93" s="13"/>
      <c r="J93" s="13"/>
      <c r="K93" s="13"/>
      <c r="L93" s="2"/>
      <c r="M93" s="2"/>
      <c r="N93" s="2"/>
    </row>
    <row r="94" spans="1:14" x14ac:dyDescent="0.2">
      <c r="A94" s="14"/>
      <c r="B94" s="13"/>
      <c r="C94" s="13"/>
      <c r="D94" s="13"/>
      <c r="E94" s="13"/>
      <c r="F94" s="13"/>
      <c r="G94" s="13"/>
      <c r="H94" s="13"/>
      <c r="I94" s="13"/>
      <c r="J94" s="13"/>
      <c r="K94" s="13"/>
      <c r="L94" s="2"/>
      <c r="M94" s="2"/>
      <c r="N94" s="2"/>
    </row>
    <row r="95" spans="1:14" x14ac:dyDescent="0.2">
      <c r="A95" s="14"/>
      <c r="B95" s="13"/>
      <c r="C95" s="13"/>
      <c r="D95" s="13"/>
      <c r="E95" s="13"/>
      <c r="F95" s="13"/>
      <c r="G95" s="13"/>
      <c r="H95" s="13"/>
      <c r="I95" s="13"/>
      <c r="J95" s="13"/>
      <c r="K95" s="13"/>
      <c r="L95" s="2"/>
      <c r="M95" s="2"/>
      <c r="N95" s="2"/>
    </row>
    <row r="96" spans="1:14" x14ac:dyDescent="0.2">
      <c r="A96" s="14"/>
      <c r="B96" s="13"/>
      <c r="C96" s="13"/>
      <c r="D96" s="13"/>
      <c r="E96" s="13"/>
      <c r="F96" s="13"/>
      <c r="G96" s="13"/>
      <c r="H96" s="13"/>
      <c r="I96" s="13"/>
      <c r="J96" s="13"/>
      <c r="K96" s="13"/>
      <c r="L96" s="2"/>
      <c r="M96" s="2"/>
      <c r="N96" s="2"/>
    </row>
    <row r="97" spans="1:14" x14ac:dyDescent="0.2">
      <c r="A97" s="14"/>
      <c r="B97" s="13"/>
      <c r="C97" s="13"/>
      <c r="D97" s="13"/>
      <c r="E97" s="13"/>
      <c r="F97" s="13"/>
      <c r="G97" s="13"/>
      <c r="H97" s="13"/>
      <c r="I97" s="13"/>
      <c r="J97" s="13"/>
      <c r="K97" s="13"/>
      <c r="L97" s="2"/>
      <c r="M97" s="2"/>
      <c r="N97" s="2"/>
    </row>
    <row r="98" spans="1:14" x14ac:dyDescent="0.2">
      <c r="A98" s="14"/>
      <c r="B98" s="13"/>
      <c r="C98" s="13"/>
      <c r="D98" s="13"/>
      <c r="E98" s="13"/>
      <c r="F98" s="13"/>
      <c r="G98" s="13"/>
      <c r="H98" s="13"/>
      <c r="I98" s="13"/>
      <c r="J98" s="13"/>
      <c r="K98" s="13"/>
      <c r="L98" s="2"/>
      <c r="M98" s="2"/>
      <c r="N98" s="2"/>
    </row>
    <row r="99" spans="1:14" x14ac:dyDescent="0.2">
      <c r="A99" s="14"/>
      <c r="B99" s="13"/>
      <c r="C99" s="13"/>
      <c r="D99" s="13"/>
      <c r="E99" s="13"/>
      <c r="F99" s="13"/>
      <c r="G99" s="13"/>
      <c r="H99" s="13"/>
      <c r="I99" s="13"/>
      <c r="J99" s="13"/>
      <c r="K99" s="13"/>
      <c r="L99" s="2"/>
      <c r="M99" s="2"/>
      <c r="N99" s="2"/>
    </row>
    <row r="100" spans="1:14" x14ac:dyDescent="0.2">
      <c r="A100" s="14"/>
      <c r="B100" s="13"/>
      <c r="C100" s="13"/>
      <c r="D100" s="13"/>
      <c r="E100" s="13"/>
      <c r="F100" s="13"/>
      <c r="G100" s="13"/>
      <c r="H100" s="13"/>
      <c r="I100" s="13"/>
      <c r="J100" s="13"/>
      <c r="K100" s="13"/>
      <c r="L100" s="2"/>
      <c r="M100" s="2"/>
      <c r="N100" s="2"/>
    </row>
    <row r="101" spans="1:14" x14ac:dyDescent="0.2">
      <c r="A101" s="14"/>
      <c r="B101" s="13"/>
      <c r="C101" s="13"/>
      <c r="D101" s="13"/>
      <c r="E101" s="13"/>
      <c r="F101" s="13"/>
      <c r="G101" s="13"/>
      <c r="H101" s="13"/>
      <c r="I101" s="13"/>
      <c r="J101" s="13"/>
      <c r="K101" s="13"/>
      <c r="L101" s="2"/>
      <c r="M101" s="2"/>
      <c r="N101" s="2"/>
    </row>
    <row r="102" spans="1:14" x14ac:dyDescent="0.2">
      <c r="A102" s="14"/>
      <c r="B102" s="13"/>
      <c r="C102" s="13"/>
      <c r="D102" s="13"/>
      <c r="E102" s="13"/>
      <c r="F102" s="13"/>
      <c r="G102" s="13"/>
      <c r="H102" s="13"/>
      <c r="I102" s="13"/>
      <c r="J102" s="13"/>
      <c r="K102" s="13"/>
      <c r="L102" s="2"/>
      <c r="M102" s="2"/>
      <c r="N102" s="2"/>
    </row>
    <row r="103" spans="1:14" x14ac:dyDescent="0.2">
      <c r="A103" s="14"/>
      <c r="B103" s="13"/>
      <c r="C103" s="13"/>
      <c r="D103" s="13"/>
      <c r="E103" s="13"/>
      <c r="F103" s="13"/>
      <c r="G103" s="13"/>
      <c r="H103" s="13"/>
      <c r="I103" s="13"/>
      <c r="J103" s="13"/>
      <c r="K103" s="13"/>
      <c r="L103" s="2"/>
      <c r="M103" s="2"/>
      <c r="N103" s="2"/>
    </row>
    <row r="104" spans="1:14" x14ac:dyDescent="0.2">
      <c r="A104" s="14"/>
      <c r="B104" s="13"/>
      <c r="C104" s="13"/>
      <c r="D104" s="13"/>
      <c r="E104" s="13"/>
      <c r="F104" s="13"/>
      <c r="G104" s="13"/>
      <c r="H104" s="13"/>
      <c r="I104" s="13"/>
      <c r="J104" s="13"/>
      <c r="K104" s="13"/>
      <c r="L104" s="2"/>
      <c r="M104" s="2"/>
      <c r="N104" s="2"/>
    </row>
    <row r="105" spans="1:14" x14ac:dyDescent="0.2">
      <c r="A105" s="14"/>
      <c r="B105" s="13"/>
      <c r="C105" s="13"/>
      <c r="D105" s="13"/>
      <c r="E105" s="13"/>
      <c r="F105" s="13"/>
      <c r="G105" s="13"/>
      <c r="H105" s="13"/>
      <c r="I105" s="13"/>
      <c r="J105" s="13"/>
      <c r="K105" s="13"/>
      <c r="L105" s="2"/>
      <c r="M105" s="2"/>
      <c r="N105" s="2"/>
    </row>
    <row r="106" spans="1:14" x14ac:dyDescent="0.2">
      <c r="A106" s="14"/>
      <c r="B106" s="13"/>
      <c r="C106" s="13"/>
      <c r="D106" s="13"/>
      <c r="E106" s="13"/>
      <c r="F106" s="13"/>
      <c r="G106" s="13"/>
      <c r="H106" s="13"/>
      <c r="I106" s="13"/>
      <c r="J106" s="13"/>
      <c r="K106" s="13"/>
      <c r="L106" s="2"/>
      <c r="M106" s="2"/>
      <c r="N106" s="2"/>
    </row>
    <row r="107" spans="1:14" x14ac:dyDescent="0.2">
      <c r="A107" s="14"/>
      <c r="B107" s="13"/>
      <c r="C107" s="13"/>
      <c r="D107" s="13"/>
      <c r="E107" s="13"/>
      <c r="F107" s="13"/>
      <c r="G107" s="13"/>
      <c r="H107" s="13"/>
      <c r="I107" s="13"/>
      <c r="J107" s="13"/>
      <c r="K107" s="13"/>
      <c r="L107" s="2"/>
      <c r="M107" s="2"/>
      <c r="N107" s="2"/>
    </row>
    <row r="108" spans="1:14" x14ac:dyDescent="0.2">
      <c r="A108" s="14"/>
      <c r="B108" s="13"/>
      <c r="C108" s="13"/>
      <c r="D108" s="13"/>
      <c r="E108" s="13"/>
      <c r="F108" s="13"/>
      <c r="G108" s="13"/>
      <c r="H108" s="13"/>
      <c r="I108" s="13"/>
      <c r="J108" s="13"/>
      <c r="K108" s="13"/>
      <c r="L108" s="2"/>
      <c r="M108" s="2"/>
      <c r="N108" s="2"/>
    </row>
    <row r="109" spans="1:14" x14ac:dyDescent="0.2">
      <c r="A109" s="14"/>
      <c r="B109" s="13"/>
      <c r="C109" s="13"/>
      <c r="D109" s="13"/>
      <c r="E109" s="13"/>
      <c r="F109" s="13"/>
      <c r="G109" s="13"/>
      <c r="H109" s="13"/>
      <c r="I109" s="13"/>
      <c r="J109" s="13"/>
      <c r="K109" s="13"/>
      <c r="L109" s="2"/>
      <c r="M109" s="2"/>
      <c r="N109" s="2"/>
    </row>
    <row r="110" spans="1:14" x14ac:dyDescent="0.2">
      <c r="A110" s="14"/>
      <c r="B110" s="13"/>
      <c r="C110" s="13"/>
      <c r="D110" s="13"/>
      <c r="E110" s="13"/>
      <c r="F110" s="13"/>
      <c r="G110" s="13"/>
      <c r="H110" s="13"/>
      <c r="I110" s="13"/>
      <c r="J110" s="13"/>
      <c r="K110" s="13"/>
      <c r="L110" s="2"/>
      <c r="M110" s="2"/>
      <c r="N110" s="2"/>
    </row>
    <row r="111" spans="1:14" x14ac:dyDescent="0.2">
      <c r="A111" s="14"/>
      <c r="B111" s="13"/>
      <c r="C111" s="13"/>
      <c r="D111" s="13"/>
      <c r="E111" s="13"/>
      <c r="F111" s="13"/>
      <c r="G111" s="13"/>
      <c r="H111" s="13"/>
      <c r="I111" s="13"/>
      <c r="J111" s="13"/>
      <c r="K111" s="13"/>
      <c r="L111" s="2"/>
      <c r="M111" s="2"/>
      <c r="N111" s="2"/>
    </row>
    <row r="112" spans="1:14" x14ac:dyDescent="0.2">
      <c r="A112" s="14"/>
      <c r="B112" s="13"/>
      <c r="C112" s="13"/>
      <c r="D112" s="13"/>
      <c r="E112" s="13"/>
      <c r="F112" s="13"/>
      <c r="G112" s="13"/>
      <c r="H112" s="13"/>
      <c r="I112" s="13"/>
      <c r="J112" s="13"/>
      <c r="K112" s="13"/>
      <c r="L112" s="2"/>
      <c r="M112" s="2"/>
      <c r="N112" s="2"/>
    </row>
    <row r="113" spans="1:14" x14ac:dyDescent="0.2">
      <c r="A113" s="14"/>
      <c r="B113" s="13"/>
      <c r="C113" s="13"/>
      <c r="D113" s="13"/>
      <c r="E113" s="13"/>
      <c r="F113" s="13"/>
      <c r="G113" s="13"/>
      <c r="H113" s="13"/>
      <c r="I113" s="13"/>
      <c r="J113" s="13"/>
      <c r="K113" s="13"/>
      <c r="L113" s="2"/>
      <c r="M113" s="2"/>
      <c r="N113" s="2"/>
    </row>
    <row r="114" spans="1:14" x14ac:dyDescent="0.2">
      <c r="A114" s="14"/>
      <c r="B114" s="13"/>
      <c r="C114" s="13"/>
      <c r="D114" s="13"/>
      <c r="E114" s="13"/>
      <c r="F114" s="13"/>
      <c r="G114" s="13"/>
      <c r="H114" s="13"/>
      <c r="I114" s="13"/>
      <c r="J114" s="13"/>
      <c r="K114" s="13"/>
      <c r="L114" s="2"/>
      <c r="M114" s="2"/>
      <c r="N114" s="2"/>
    </row>
    <row r="115" spans="1:14" x14ac:dyDescent="0.2">
      <c r="A115" s="14"/>
      <c r="B115" s="13"/>
      <c r="C115" s="13"/>
      <c r="D115" s="13"/>
      <c r="E115" s="13"/>
      <c r="F115" s="13"/>
      <c r="G115" s="13"/>
      <c r="H115" s="13"/>
      <c r="I115" s="13"/>
      <c r="J115" s="13"/>
      <c r="K115" s="13"/>
      <c r="L115" s="2"/>
      <c r="M115" s="2"/>
      <c r="N115" s="2"/>
    </row>
    <row r="116" spans="1:14" x14ac:dyDescent="0.2">
      <c r="A116" s="14"/>
      <c r="B116" s="13"/>
      <c r="C116" s="13"/>
      <c r="D116" s="13"/>
      <c r="E116" s="13"/>
      <c r="F116" s="13"/>
      <c r="G116" s="13"/>
      <c r="H116" s="13"/>
      <c r="I116" s="13"/>
      <c r="J116" s="13"/>
      <c r="K116" s="13"/>
      <c r="L116" s="2"/>
      <c r="M116" s="2"/>
      <c r="N116" s="2"/>
    </row>
    <row r="117" spans="1:14" x14ac:dyDescent="0.2">
      <c r="A117" s="14"/>
      <c r="B117" s="13"/>
      <c r="C117" s="13"/>
      <c r="D117" s="13"/>
      <c r="E117" s="13"/>
      <c r="F117" s="13"/>
      <c r="G117" s="13"/>
      <c r="H117" s="13"/>
      <c r="I117" s="13"/>
      <c r="J117" s="13"/>
      <c r="K117" s="13"/>
      <c r="L117" s="2"/>
      <c r="M117" s="2"/>
      <c r="N117" s="2"/>
    </row>
    <row r="118" spans="1:14" x14ac:dyDescent="0.2">
      <c r="A118" s="14"/>
      <c r="B118" s="13"/>
      <c r="C118" s="13"/>
      <c r="D118" s="13"/>
      <c r="E118" s="13"/>
      <c r="F118" s="13"/>
      <c r="G118" s="13"/>
      <c r="H118" s="13"/>
      <c r="I118" s="13"/>
      <c r="J118" s="13"/>
      <c r="K118" s="13"/>
      <c r="L118" s="2"/>
      <c r="M118" s="2"/>
      <c r="N118" s="2"/>
    </row>
    <row r="119" spans="1:14" x14ac:dyDescent="0.2">
      <c r="A119" s="14"/>
      <c r="B119" s="13"/>
      <c r="C119" s="13"/>
      <c r="D119" s="13"/>
      <c r="E119" s="13"/>
      <c r="F119" s="13"/>
      <c r="G119" s="13"/>
      <c r="H119" s="13"/>
      <c r="I119" s="13"/>
      <c r="J119" s="13"/>
      <c r="K119" s="13"/>
      <c r="L119" s="2"/>
      <c r="M119" s="2"/>
      <c r="N119" s="2"/>
    </row>
    <row r="120" spans="1:14" x14ac:dyDescent="0.2">
      <c r="A120" s="14"/>
      <c r="B120" s="13"/>
      <c r="C120" s="13"/>
      <c r="D120" s="13"/>
      <c r="E120" s="13"/>
      <c r="F120" s="13"/>
      <c r="G120" s="13"/>
      <c r="H120" s="13"/>
      <c r="I120" s="13"/>
      <c r="J120" s="13"/>
      <c r="K120" s="13"/>
      <c r="L120" s="2"/>
      <c r="M120" s="2"/>
      <c r="N120" s="2"/>
    </row>
    <row r="121" spans="1:14" x14ac:dyDescent="0.2">
      <c r="A121" s="14"/>
      <c r="B121" s="13"/>
      <c r="C121" s="13"/>
      <c r="D121" s="13"/>
      <c r="E121" s="13"/>
      <c r="F121" s="13"/>
      <c r="G121" s="13"/>
      <c r="H121" s="13"/>
      <c r="I121" s="13"/>
      <c r="J121" s="13"/>
      <c r="K121" s="13"/>
      <c r="L121" s="2"/>
      <c r="M121" s="2"/>
      <c r="N121" s="2"/>
    </row>
    <row r="122" spans="1:14" x14ac:dyDescent="0.2">
      <c r="A122" s="14"/>
      <c r="B122" s="13"/>
      <c r="C122" s="13"/>
      <c r="D122" s="13"/>
      <c r="E122" s="13"/>
      <c r="F122" s="13"/>
      <c r="G122" s="13"/>
      <c r="H122" s="13"/>
      <c r="I122" s="13"/>
      <c r="J122" s="13"/>
      <c r="K122" s="13"/>
      <c r="L122" s="2"/>
      <c r="M122" s="2"/>
      <c r="N122" s="2"/>
    </row>
    <row r="123" spans="1:14" x14ac:dyDescent="0.2">
      <c r="A123" s="14"/>
      <c r="B123" s="13"/>
      <c r="C123" s="13"/>
      <c r="D123" s="13"/>
      <c r="E123" s="13"/>
      <c r="F123" s="13"/>
      <c r="G123" s="13"/>
      <c r="H123" s="13"/>
      <c r="I123" s="13"/>
      <c r="J123" s="13"/>
      <c r="K123" s="13"/>
      <c r="L123" s="2"/>
      <c r="M123" s="2"/>
      <c r="N123" s="2"/>
    </row>
    <row r="124" spans="1:14" x14ac:dyDescent="0.2">
      <c r="A124" s="14"/>
      <c r="B124" s="13"/>
      <c r="C124" s="13"/>
      <c r="D124" s="13"/>
      <c r="E124" s="13"/>
      <c r="F124" s="13"/>
      <c r="G124" s="13"/>
      <c r="H124" s="13"/>
      <c r="I124" s="13"/>
      <c r="J124" s="13"/>
      <c r="K124" s="13"/>
      <c r="L124" s="2"/>
      <c r="M124" s="2"/>
      <c r="N124" s="2"/>
    </row>
    <row r="125" spans="1:14" x14ac:dyDescent="0.2">
      <c r="A125" s="14"/>
      <c r="B125" s="13"/>
      <c r="C125" s="13"/>
      <c r="D125" s="13"/>
      <c r="E125" s="13"/>
      <c r="F125" s="13"/>
      <c r="G125" s="13"/>
      <c r="H125" s="13"/>
      <c r="I125" s="13"/>
      <c r="J125" s="13"/>
      <c r="K125" s="13"/>
      <c r="L125" s="2"/>
      <c r="M125" s="2"/>
      <c r="N125" s="2"/>
    </row>
    <row r="126" spans="1:14" x14ac:dyDescent="0.2">
      <c r="A126" s="14"/>
      <c r="B126" s="13"/>
      <c r="C126" s="13"/>
      <c r="D126" s="13"/>
      <c r="E126" s="13"/>
      <c r="F126" s="13"/>
      <c r="G126" s="13"/>
      <c r="H126" s="13"/>
      <c r="I126" s="13"/>
      <c r="J126" s="13"/>
      <c r="K126" s="13"/>
      <c r="L126" s="2"/>
      <c r="M126" s="2"/>
      <c r="N126" s="2"/>
    </row>
    <row r="127" spans="1:14" x14ac:dyDescent="0.2">
      <c r="A127" s="14"/>
      <c r="B127" s="13"/>
      <c r="C127" s="13"/>
      <c r="D127" s="13"/>
      <c r="E127" s="13"/>
      <c r="F127" s="13"/>
      <c r="G127" s="13"/>
      <c r="H127" s="13"/>
      <c r="I127" s="13"/>
      <c r="J127" s="13"/>
      <c r="K127" s="13"/>
      <c r="L127" s="2"/>
      <c r="M127" s="2"/>
      <c r="N127" s="2"/>
    </row>
    <row r="128" spans="1:14" x14ac:dyDescent="0.2">
      <c r="L128" s="2"/>
      <c r="M128" s="2"/>
      <c r="N128" s="2"/>
    </row>
    <row r="138" spans="1:18" x14ac:dyDescent="0.2">
      <c r="A138" s="157"/>
      <c r="B138" s="157"/>
      <c r="C138" s="157"/>
      <c r="D138" s="157"/>
      <c r="E138" s="157"/>
      <c r="F138" s="157"/>
      <c r="G138" s="157"/>
      <c r="H138" s="157"/>
      <c r="I138" s="157"/>
      <c r="J138" s="157"/>
      <c r="K138" s="157"/>
      <c r="L138" s="157"/>
      <c r="M138" s="157"/>
      <c r="N138" s="157"/>
      <c r="O138" s="157"/>
      <c r="P138" s="157"/>
      <c r="Q138" s="157"/>
      <c r="R138" s="157"/>
    </row>
    <row r="139" spans="1:18" x14ac:dyDescent="0.2">
      <c r="A139" s="157"/>
      <c r="B139" s="157"/>
      <c r="C139" s="157"/>
      <c r="D139" s="157"/>
      <c r="E139" s="157"/>
      <c r="F139" s="157"/>
      <c r="G139" s="157"/>
      <c r="H139" s="157"/>
      <c r="I139" s="157"/>
      <c r="J139" s="157"/>
      <c r="K139" s="157"/>
      <c r="L139" s="157"/>
      <c r="M139" s="157"/>
      <c r="N139" s="157"/>
      <c r="O139" s="157"/>
      <c r="P139" s="157"/>
      <c r="Q139" s="157"/>
      <c r="R139" s="157"/>
    </row>
    <row r="140" spans="1:18" x14ac:dyDescent="0.2">
      <c r="B140" s="2"/>
      <c r="C140" s="2"/>
      <c r="D140" s="2"/>
      <c r="E140" s="2"/>
      <c r="F140" s="2"/>
      <c r="G140" s="2"/>
      <c r="H140" s="2"/>
      <c r="I140" s="2"/>
      <c r="J140" s="2"/>
      <c r="K140" s="2"/>
      <c r="L140" s="2"/>
      <c r="M140" s="2"/>
      <c r="N140" s="2"/>
      <c r="O140" s="2"/>
      <c r="P140" s="2"/>
    </row>
    <row r="141" spans="1:18" x14ac:dyDescent="0.2">
      <c r="B141" s="2"/>
      <c r="C141" s="2"/>
      <c r="D141" s="2"/>
      <c r="E141" s="2"/>
      <c r="F141" s="2"/>
      <c r="G141" s="2"/>
      <c r="H141" s="2"/>
      <c r="I141" s="2"/>
      <c r="J141" s="2"/>
      <c r="K141" s="2"/>
      <c r="L141" s="2"/>
      <c r="M141" s="2"/>
      <c r="N141" s="2"/>
      <c r="O141" s="2"/>
      <c r="P141" s="2"/>
    </row>
    <row r="142" spans="1:18" x14ac:dyDescent="0.2">
      <c r="B142" s="2"/>
      <c r="C142" s="2"/>
      <c r="D142" s="2"/>
      <c r="E142" s="2"/>
      <c r="F142" s="2"/>
      <c r="G142" s="2"/>
      <c r="H142" s="2"/>
      <c r="I142" s="2"/>
      <c r="J142" s="2"/>
      <c r="K142" s="2"/>
      <c r="L142" s="2"/>
      <c r="M142" s="2"/>
      <c r="N142" s="2"/>
      <c r="O142" s="2"/>
      <c r="P142" s="2"/>
    </row>
    <row r="143" spans="1:18" x14ac:dyDescent="0.2">
      <c r="B143" s="2"/>
      <c r="C143" s="2"/>
      <c r="D143" s="2"/>
      <c r="E143" s="2"/>
      <c r="F143" s="2"/>
      <c r="G143" s="2"/>
      <c r="H143" s="2"/>
      <c r="I143" s="2"/>
      <c r="J143" s="2"/>
      <c r="K143" s="2"/>
      <c r="L143" s="2"/>
      <c r="M143" s="2"/>
      <c r="N143" s="2"/>
      <c r="O143" s="2"/>
      <c r="P143" s="2"/>
    </row>
    <row r="144" spans="1:18" x14ac:dyDescent="0.2">
      <c r="B144" s="2"/>
      <c r="C144" s="2"/>
      <c r="D144" s="2"/>
      <c r="E144" s="2"/>
      <c r="F144" s="2"/>
      <c r="G144" s="2"/>
      <c r="H144" s="2"/>
      <c r="I144" s="2"/>
      <c r="J144" s="2"/>
      <c r="K144" s="2"/>
      <c r="L144" s="2"/>
      <c r="M144" s="2"/>
      <c r="N144" s="2"/>
      <c r="O144" s="2"/>
      <c r="P144" s="2"/>
    </row>
    <row r="145" s="2" customFormat="1" x14ac:dyDescent="0.2"/>
    <row r="146" s="2" customFormat="1" x14ac:dyDescent="0.2"/>
    <row r="147" s="2" customFormat="1" x14ac:dyDescent="0.2"/>
    <row r="148" s="2" customFormat="1" x14ac:dyDescent="0.2"/>
    <row r="149" s="2" customFormat="1" x14ac:dyDescent="0.2"/>
    <row r="150" s="2" customFormat="1" x14ac:dyDescent="0.2"/>
    <row r="151" s="2" customFormat="1" x14ac:dyDescent="0.2"/>
    <row r="152" s="2" customFormat="1" x14ac:dyDescent="0.2"/>
    <row r="153" s="2" customFormat="1" x14ac:dyDescent="0.2"/>
    <row r="154" s="2" customFormat="1" x14ac:dyDescent="0.2"/>
    <row r="155" s="2" customFormat="1" x14ac:dyDescent="0.2"/>
    <row r="156" s="2" customFormat="1" x14ac:dyDescent="0.2"/>
    <row r="157" s="2" customFormat="1" x14ac:dyDescent="0.2"/>
    <row r="158" s="2" customFormat="1" x14ac:dyDescent="0.2"/>
    <row r="159" s="2" customFormat="1" x14ac:dyDescent="0.2"/>
    <row r="160" s="2" customFormat="1" x14ac:dyDescent="0.2"/>
    <row r="161" s="2" customFormat="1" x14ac:dyDescent="0.2"/>
    <row r="162" s="2" customFormat="1" x14ac:dyDescent="0.2"/>
    <row r="163" s="2" customFormat="1" x14ac:dyDescent="0.2"/>
    <row r="164" s="2" customFormat="1" x14ac:dyDescent="0.2"/>
    <row r="165" s="2" customFormat="1" x14ac:dyDescent="0.2"/>
  </sheetData>
  <mergeCells count="34">
    <mergeCell ref="G5:I5"/>
    <mergeCell ref="A1:V1"/>
    <mergeCell ref="B2:D2"/>
    <mergeCell ref="F2:F4"/>
    <mergeCell ref="G2:I4"/>
    <mergeCell ref="J2:L2"/>
    <mergeCell ref="G6:I6"/>
    <mergeCell ref="G7:I7"/>
    <mergeCell ref="G8:I8"/>
    <mergeCell ref="G9:I9"/>
    <mergeCell ref="B10:D10"/>
    <mergeCell ref="G10:I10"/>
    <mergeCell ref="B11:C11"/>
    <mergeCell ref="G11:I11"/>
    <mergeCell ref="B12:C12"/>
    <mergeCell ref="G12:I12"/>
    <mergeCell ref="B13:C13"/>
    <mergeCell ref="G13:I13"/>
    <mergeCell ref="P53:Z53"/>
    <mergeCell ref="A138:R139"/>
    <mergeCell ref="B14:C14"/>
    <mergeCell ref="B15:C15"/>
    <mergeCell ref="B16:C16"/>
    <mergeCell ref="B18:F18"/>
    <mergeCell ref="H18:J18"/>
    <mergeCell ref="H19:I19"/>
    <mergeCell ref="B23:D23"/>
    <mergeCell ref="B19:D20"/>
    <mergeCell ref="E19:E20"/>
    <mergeCell ref="F19:F20"/>
    <mergeCell ref="B21:D22"/>
    <mergeCell ref="E21:E22"/>
    <mergeCell ref="F21:F22"/>
    <mergeCell ref="A26:A27"/>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9218" r:id="rId3" name="Button 2">
              <controlPr defaultSize="0" print="0" autoFill="0" autoPict="0" macro="[0]!Botón4_Haga_clic_en">
                <anchor moveWithCells="1" sizeWithCells="1">
                  <from>
                    <xdr:col>10</xdr:col>
                    <xdr:colOff>809625</xdr:colOff>
                    <xdr:row>19</xdr:row>
                    <xdr:rowOff>28575</xdr:rowOff>
                  </from>
                  <to>
                    <xdr:col>12</xdr:col>
                    <xdr:colOff>38100</xdr:colOff>
                    <xdr:row>21</xdr:row>
                    <xdr:rowOff>47625</xdr:rowOff>
                  </to>
                </anchor>
              </controlPr>
            </control>
          </mc:Choice>
        </mc:AlternateContent>
        <mc:AlternateContent xmlns:mc="http://schemas.openxmlformats.org/markup-compatibility/2006">
          <mc:Choice Requires="x14">
            <control shapeId="9219" r:id="rId4" name="Button 3">
              <controlPr defaultSize="0" print="0" autoFill="0" autoPict="0" macro="[0]!Botón3_Haga_clic_en">
                <anchor moveWithCells="1" sizeWithCells="1">
                  <from>
                    <xdr:col>10</xdr:col>
                    <xdr:colOff>819150</xdr:colOff>
                    <xdr:row>16</xdr:row>
                    <xdr:rowOff>57150</xdr:rowOff>
                  </from>
                  <to>
                    <xdr:col>12</xdr:col>
                    <xdr:colOff>47625</xdr:colOff>
                    <xdr:row>18</xdr:row>
                    <xdr:rowOff>114300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5EAA625B-B488-4E75-AC25-CC653A49A9C4}">
          <x14:formula1>
            <xm:f>'Ecuaciones IDF'!$B$2:$B$43</xm:f>
          </x14:formula1>
          <xm:sqref>G5:I13</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5B6F9F-3CD2-4573-B041-8C587C789ECC}">
  <sheetPr codeName="Hoja7"/>
  <dimension ref="A1:AO165"/>
  <sheetViews>
    <sheetView topLeftCell="A10" zoomScale="80" zoomScaleNormal="80" workbookViewId="0">
      <selection activeCell="G6" sqref="G6:I6"/>
    </sheetView>
  </sheetViews>
  <sheetFormatPr baseColWidth="10" defaultColWidth="11.42578125" defaultRowHeight="14.25" x14ac:dyDescent="0.2"/>
  <cols>
    <col min="1" max="1" width="16.5703125" style="2" customWidth="1"/>
    <col min="2" max="2" width="13.28515625" style="8" customWidth="1"/>
    <col min="3" max="3" width="12" style="8" customWidth="1"/>
    <col min="4" max="4" width="11.42578125" style="8"/>
    <col min="5" max="7" width="11.42578125" style="9"/>
    <col min="8" max="8" width="18.7109375" style="9" customWidth="1"/>
    <col min="9" max="9" width="17.28515625" style="9" customWidth="1"/>
    <col min="10" max="10" width="15.42578125" style="9" customWidth="1"/>
    <col min="11" max="12" width="17.28515625" style="9" customWidth="1"/>
    <col min="13" max="15" width="11.42578125" style="9"/>
    <col min="16" max="16" width="14.28515625" style="9" customWidth="1"/>
    <col min="17" max="16384" width="11.42578125" style="2"/>
  </cols>
  <sheetData>
    <row r="1" spans="1:22" ht="74.25" customHeight="1" thickBot="1" x14ac:dyDescent="0.25">
      <c r="A1" s="151" t="s">
        <v>171</v>
      </c>
      <c r="B1" s="151"/>
      <c r="C1" s="151"/>
      <c r="D1" s="151"/>
      <c r="E1" s="151"/>
      <c r="F1" s="151"/>
      <c r="G1" s="151"/>
      <c r="H1" s="151"/>
      <c r="I1" s="151"/>
      <c r="J1" s="151"/>
      <c r="K1" s="151"/>
      <c r="L1" s="151"/>
      <c r="M1" s="151"/>
      <c r="N1" s="151"/>
      <c r="O1" s="151"/>
      <c r="P1" s="151"/>
      <c r="Q1" s="151"/>
      <c r="R1" s="151"/>
      <c r="S1" s="151"/>
      <c r="T1" s="151"/>
      <c r="U1" s="151"/>
      <c r="V1" s="151"/>
    </row>
    <row r="2" spans="1:22" ht="29.25" customHeight="1" x14ac:dyDescent="0.2">
      <c r="B2" s="183" t="s">
        <v>128</v>
      </c>
      <c r="C2" s="183"/>
      <c r="D2" s="183"/>
      <c r="E2" s="2"/>
      <c r="F2" s="184" t="s">
        <v>129</v>
      </c>
      <c r="G2" s="187" t="s">
        <v>130</v>
      </c>
      <c r="H2" s="187"/>
      <c r="I2" s="187"/>
      <c r="J2" s="187" t="s">
        <v>30</v>
      </c>
      <c r="K2" s="187"/>
      <c r="L2" s="190"/>
      <c r="M2" s="2"/>
      <c r="N2" s="2"/>
      <c r="O2" s="2"/>
      <c r="P2" s="2"/>
    </row>
    <row r="3" spans="1:22" ht="18" customHeight="1" x14ac:dyDescent="0.2">
      <c r="B3" s="37" t="s">
        <v>131</v>
      </c>
      <c r="C3" s="83">
        <v>0.44764522899999998</v>
      </c>
      <c r="D3" s="38" t="s">
        <v>132</v>
      </c>
      <c r="E3" s="2"/>
      <c r="F3" s="185"/>
      <c r="G3" s="188"/>
      <c r="H3" s="188"/>
      <c r="I3" s="188"/>
      <c r="J3" s="10" t="s">
        <v>133</v>
      </c>
      <c r="K3" s="10" t="s">
        <v>134</v>
      </c>
      <c r="L3" s="10" t="s">
        <v>135</v>
      </c>
      <c r="M3" s="2"/>
      <c r="N3" s="2"/>
      <c r="O3" s="2"/>
      <c r="P3" s="2"/>
    </row>
    <row r="4" spans="1:22" ht="15" customHeight="1" thickBot="1" x14ac:dyDescent="0.25">
      <c r="B4" s="37" t="s">
        <v>136</v>
      </c>
      <c r="C4" s="83">
        <v>2240.8380000000002</v>
      </c>
      <c r="D4" s="38" t="s">
        <v>137</v>
      </c>
      <c r="E4" s="2"/>
      <c r="F4" s="186"/>
      <c r="G4" s="189"/>
      <c r="H4" s="189"/>
      <c r="I4" s="189"/>
      <c r="J4" s="11" t="s">
        <v>31</v>
      </c>
      <c r="K4" s="11" t="s">
        <v>32</v>
      </c>
      <c r="L4" s="12" t="s">
        <v>33</v>
      </c>
      <c r="M4" s="2"/>
      <c r="N4" s="2" t="s">
        <v>138</v>
      </c>
      <c r="O4" s="2"/>
      <c r="P4" s="2"/>
    </row>
    <row r="5" spans="1:22" ht="15" x14ac:dyDescent="0.25">
      <c r="B5" s="37" t="s">
        <v>139</v>
      </c>
      <c r="C5" s="83">
        <v>2189.5219999999999</v>
      </c>
      <c r="D5" s="38" t="s">
        <v>137</v>
      </c>
      <c r="E5" s="2"/>
      <c r="F5" s="39">
        <v>1</v>
      </c>
      <c r="G5" s="152" t="s">
        <v>90</v>
      </c>
      <c r="H5" s="152"/>
      <c r="I5" s="152"/>
      <c r="J5" s="88">
        <f>+VLOOKUP(G5,'Ecuaciones IDF'!$B$2:$K$43,4,FALSE)</f>
        <v>161.069999999999</v>
      </c>
      <c r="K5" s="88">
        <f>+VLOOKUP(G5,'Ecuaciones IDF'!$B$2:$K$43,5,FALSE)</f>
        <v>0.151</v>
      </c>
      <c r="L5" s="89">
        <f>+VLOOKUP(G5,'Ecuaciones IDF'!$B$2:$K$43,6,FALSE)</f>
        <v>0.151</v>
      </c>
      <c r="M5" s="2"/>
      <c r="N5" s="2"/>
      <c r="O5" s="2"/>
      <c r="P5" s="2"/>
    </row>
    <row r="6" spans="1:22" ht="15" x14ac:dyDescent="0.25">
      <c r="B6" s="37" t="s">
        <v>140</v>
      </c>
      <c r="C6" s="83">
        <v>1872.3710000000001</v>
      </c>
      <c r="D6" s="38" t="s">
        <v>137</v>
      </c>
      <c r="E6" s="2"/>
      <c r="F6" s="40">
        <v>2</v>
      </c>
      <c r="G6" s="152" t="s">
        <v>43</v>
      </c>
      <c r="H6" s="152"/>
      <c r="I6" s="152"/>
      <c r="J6" s="88">
        <f>+VLOOKUP(G6,'Ecuaciones IDF'!$B$2:$K$43,4,FALSE)</f>
        <v>372.76999999999902</v>
      </c>
      <c r="K6" s="88">
        <f>+VLOOKUP(G6,'Ecuaciones IDF'!$B$2:$K$43,5,FALSE)</f>
        <v>0.11600000000000001</v>
      </c>
      <c r="L6" s="89">
        <f>+VLOOKUP(G6,'Ecuaciones IDF'!$B$2:$K$43,6,FALSE)</f>
        <v>0.497</v>
      </c>
      <c r="M6" s="2"/>
      <c r="N6" s="2" t="s">
        <v>141</v>
      </c>
      <c r="O6" s="2"/>
      <c r="P6" s="2"/>
    </row>
    <row r="7" spans="1:22" ht="15" x14ac:dyDescent="0.25">
      <c r="B7" s="37" t="s">
        <v>142</v>
      </c>
      <c r="C7" s="41">
        <f>(C5-C6)/C4</f>
        <v>0.14153231960543325</v>
      </c>
      <c r="D7" s="38" t="s">
        <v>143</v>
      </c>
      <c r="E7" s="2"/>
      <c r="F7" s="40">
        <v>3</v>
      </c>
      <c r="G7" s="152"/>
      <c r="H7" s="152"/>
      <c r="I7" s="152"/>
      <c r="J7" s="88" t="e">
        <f>+VLOOKUP(G7,'Ecuaciones IDF'!$B$2:$K$43,4,FALSE)</f>
        <v>#N/A</v>
      </c>
      <c r="K7" s="88" t="e">
        <f>+VLOOKUP(G7,'Ecuaciones IDF'!$B$2:$K$43,5,FALSE)</f>
        <v>#N/A</v>
      </c>
      <c r="L7" s="89" t="e">
        <f>+VLOOKUP(G7,'Ecuaciones IDF'!$B$2:$K$43,6,FALSE)</f>
        <v>#N/A</v>
      </c>
      <c r="M7" s="2"/>
      <c r="N7" s="2" t="s">
        <v>144</v>
      </c>
      <c r="O7" s="2"/>
      <c r="P7" s="2"/>
    </row>
    <row r="8" spans="1:22" ht="15" x14ac:dyDescent="0.25">
      <c r="B8" s="37" t="s">
        <v>145</v>
      </c>
      <c r="C8" s="41">
        <f>+(C3/PI())^0.5</f>
        <v>0.37747834625804288</v>
      </c>
      <c r="D8" s="38" t="s">
        <v>146</v>
      </c>
      <c r="E8" s="2"/>
      <c r="F8" s="40">
        <v>4</v>
      </c>
      <c r="G8" s="152"/>
      <c r="H8" s="152"/>
      <c r="I8" s="152"/>
      <c r="J8" s="88" t="e">
        <f>+VLOOKUP(G8,'Ecuaciones IDF'!$B$2:$K$43,4,FALSE)</f>
        <v>#N/A</v>
      </c>
      <c r="K8" s="88" t="e">
        <f>+VLOOKUP(G8,'Ecuaciones IDF'!$B$2:$K$43,5,FALSE)</f>
        <v>#N/A</v>
      </c>
      <c r="L8" s="89" t="e">
        <f>+VLOOKUP(G8,'Ecuaciones IDF'!$B$2:$K$43,6,FALSE)</f>
        <v>#N/A</v>
      </c>
      <c r="M8" s="2"/>
      <c r="N8" s="2" t="s">
        <v>147</v>
      </c>
      <c r="O8" s="2"/>
      <c r="P8" s="2"/>
    </row>
    <row r="9" spans="1:22" ht="15" x14ac:dyDescent="0.25">
      <c r="E9" s="2"/>
      <c r="F9" s="40">
        <v>5</v>
      </c>
      <c r="G9" s="152"/>
      <c r="H9" s="152"/>
      <c r="I9" s="152"/>
      <c r="J9" s="88" t="e">
        <f>+VLOOKUP(G9,'Ecuaciones IDF'!$B$2:$K$43,4,FALSE)</f>
        <v>#N/A</v>
      </c>
      <c r="K9" s="88" t="e">
        <f>+VLOOKUP(G9,'Ecuaciones IDF'!$B$2:$K$43,5,FALSE)</f>
        <v>#N/A</v>
      </c>
      <c r="L9" s="89" t="e">
        <f>+VLOOKUP(G9,'Ecuaciones IDF'!$B$2:$K$43,6,FALSE)</f>
        <v>#N/A</v>
      </c>
      <c r="M9" s="2"/>
      <c r="N9" s="2" t="s">
        <v>148</v>
      </c>
      <c r="O9" s="2"/>
      <c r="P9" s="2"/>
    </row>
    <row r="10" spans="1:22" ht="15" x14ac:dyDescent="0.25">
      <c r="B10" s="188" t="s">
        <v>149</v>
      </c>
      <c r="C10" s="188"/>
      <c r="D10" s="188"/>
      <c r="E10" s="2"/>
      <c r="F10" s="40">
        <v>6</v>
      </c>
      <c r="G10" s="152"/>
      <c r="H10" s="152"/>
      <c r="I10" s="152"/>
      <c r="J10" s="88" t="e">
        <f>+VLOOKUP(G10,'Ecuaciones IDF'!$B$2:$K$43,4,FALSE)</f>
        <v>#N/A</v>
      </c>
      <c r="K10" s="88" t="e">
        <f>+VLOOKUP(G10,'Ecuaciones IDF'!$B$2:$K$43,5,FALSE)</f>
        <v>#N/A</v>
      </c>
      <c r="L10" s="89" t="e">
        <f>+VLOOKUP(G10,'Ecuaciones IDF'!$B$2:$K$43,6,FALSE)</f>
        <v>#N/A</v>
      </c>
      <c r="M10" s="2"/>
      <c r="N10" s="2"/>
      <c r="O10" s="2"/>
      <c r="P10" s="2"/>
    </row>
    <row r="11" spans="1:22" ht="15" x14ac:dyDescent="0.25">
      <c r="B11" s="191" t="s">
        <v>150</v>
      </c>
      <c r="C11" s="191"/>
      <c r="D11" s="41">
        <f>0.02*C4^0.77*C7^(-0.385)</f>
        <v>16.134913256353407</v>
      </c>
      <c r="E11" s="2"/>
      <c r="F11" s="40">
        <v>7</v>
      </c>
      <c r="G11" s="153"/>
      <c r="H11" s="153"/>
      <c r="I11" s="153"/>
      <c r="J11" s="90" t="e">
        <f>+VLOOKUP(G11,'Ecuaciones IDF'!$B$2:$K$43,4,FALSE)</f>
        <v>#N/A</v>
      </c>
      <c r="K11" s="90" t="e">
        <f>+VLOOKUP(G11,'Ecuaciones IDF'!$B$2:$K$43,5,FALSE)</f>
        <v>#N/A</v>
      </c>
      <c r="L11" s="91" t="e">
        <f>+VLOOKUP(G11,'Ecuaciones IDF'!$B$2:$K$43,6,FALSE)</f>
        <v>#N/A</v>
      </c>
      <c r="M11" s="2"/>
      <c r="N11" s="2"/>
      <c r="O11" s="2"/>
      <c r="P11" s="2"/>
    </row>
    <row r="12" spans="1:22" ht="15" x14ac:dyDescent="0.25">
      <c r="B12" s="191" t="s">
        <v>151</v>
      </c>
      <c r="C12" s="191"/>
      <c r="D12" s="42">
        <f>+(C4/1000/(1.5*C8)*SQRT(C3^2/(C7*100)))*60</f>
        <v>28.254300260300756</v>
      </c>
      <c r="E12" s="2"/>
      <c r="F12" s="40">
        <v>8</v>
      </c>
      <c r="G12" s="153"/>
      <c r="H12" s="153"/>
      <c r="I12" s="153"/>
      <c r="J12" s="90" t="e">
        <f>+VLOOKUP(G12,'Ecuaciones IDF'!$B$2:$K$43,4,FALSE)</f>
        <v>#N/A</v>
      </c>
      <c r="K12" s="90" t="e">
        <f>+VLOOKUP(G12,'Ecuaciones IDF'!$B$2:$K$43,5,FALSE)</f>
        <v>#N/A</v>
      </c>
      <c r="L12" s="91" t="e">
        <f>+VLOOKUP(G12,'Ecuaciones IDF'!$B$2:$K$43,6,FALSE)</f>
        <v>#N/A</v>
      </c>
      <c r="M12" s="2"/>
      <c r="N12" s="2"/>
      <c r="O12" s="2"/>
      <c r="P12" s="2"/>
    </row>
    <row r="13" spans="1:22" ht="15.75" thickBot="1" x14ac:dyDescent="0.3">
      <c r="B13" s="191" t="s">
        <v>152</v>
      </c>
      <c r="C13" s="191"/>
      <c r="D13" s="42">
        <f>(C4/1000/SQRT(C7)*(C3*C4/1000)^0.5/(C7*100)^0.5)*60</f>
        <v>95.143318898102351</v>
      </c>
      <c r="E13" s="2"/>
      <c r="F13" s="43">
        <v>9</v>
      </c>
      <c r="G13" s="158"/>
      <c r="H13" s="158"/>
      <c r="I13" s="158"/>
      <c r="J13" s="92" t="e">
        <f>+VLOOKUP(G13,'Ecuaciones IDF'!$B$2:$K$43,4,FALSE)</f>
        <v>#N/A</v>
      </c>
      <c r="K13" s="92" t="e">
        <f>+VLOOKUP(G13,'Ecuaciones IDF'!$B$2:$K$43,5,FALSE)</f>
        <v>#N/A</v>
      </c>
      <c r="L13" s="93" t="e">
        <f>+VLOOKUP(G13,'Ecuaciones IDF'!$B$2:$K$43,6,FALSE)</f>
        <v>#N/A</v>
      </c>
      <c r="M13" s="2"/>
      <c r="N13" s="2"/>
      <c r="O13" s="2"/>
      <c r="P13" s="2"/>
    </row>
    <row r="14" spans="1:22" x14ac:dyDescent="0.2">
      <c r="B14" s="191" t="s">
        <v>153</v>
      </c>
      <c r="C14" s="191"/>
      <c r="D14" s="42">
        <f>+(4*SQRT(C3)+1.5*C4/1000)/(0.8*SQRT(C5-C6))*60</f>
        <v>25.42646570543506</v>
      </c>
      <c r="E14" s="2"/>
      <c r="F14" s="2"/>
      <c r="G14" s="2"/>
      <c r="H14" s="2"/>
      <c r="I14" s="2"/>
      <c r="J14" s="2"/>
      <c r="K14" s="2"/>
      <c r="L14" s="2"/>
      <c r="M14" s="2"/>
      <c r="N14" s="2"/>
      <c r="O14" s="2"/>
      <c r="P14" s="2"/>
    </row>
    <row r="15" spans="1:22" ht="15.75" customHeight="1" x14ac:dyDescent="0.2">
      <c r="B15" s="195" t="s">
        <v>154</v>
      </c>
      <c r="C15" s="195"/>
      <c r="D15" s="42">
        <f>(C4/1000/SQRT(C3)*C3^0.5/(C7*100))*60</f>
        <v>9.499616792462902</v>
      </c>
      <c r="E15" s="2"/>
      <c r="F15" s="2"/>
      <c r="G15" s="2"/>
      <c r="H15" s="2"/>
      <c r="I15" s="2"/>
      <c r="J15" s="2"/>
      <c r="K15" s="2"/>
      <c r="L15" s="2"/>
      <c r="M15" s="2"/>
      <c r="N15" s="2"/>
      <c r="O15" s="2"/>
      <c r="P15" s="2"/>
    </row>
    <row r="16" spans="1:22" ht="15.75" customHeight="1" x14ac:dyDescent="0.2">
      <c r="B16" s="191" t="s">
        <v>155</v>
      </c>
      <c r="C16" s="191"/>
      <c r="D16" s="42">
        <f>60*0.3*(C4/1000/C7^0.25)^0.76</f>
        <v>48.186112087766084</v>
      </c>
      <c r="E16" s="2"/>
      <c r="F16" s="2"/>
      <c r="G16" s="2"/>
      <c r="H16" s="2"/>
      <c r="I16" s="2"/>
      <c r="J16" s="2"/>
      <c r="K16" s="2"/>
      <c r="L16" s="2"/>
      <c r="M16" s="2"/>
      <c r="N16" s="2"/>
      <c r="O16" s="2"/>
      <c r="P16" s="2"/>
    </row>
    <row r="17" spans="1:41" x14ac:dyDescent="0.2">
      <c r="B17" s="2"/>
      <c r="C17" s="2"/>
      <c r="D17" s="2"/>
      <c r="E17" s="2"/>
      <c r="F17" s="2"/>
      <c r="G17" s="2"/>
      <c r="H17" s="2"/>
      <c r="I17" s="2"/>
      <c r="J17" s="2"/>
      <c r="K17" s="2"/>
      <c r="L17" s="2"/>
      <c r="M17" s="2"/>
      <c r="N17" s="2"/>
      <c r="O17" s="2"/>
      <c r="P17" s="2"/>
    </row>
    <row r="18" spans="1:41" ht="15" x14ac:dyDescent="0.25">
      <c r="B18" s="196" t="s">
        <v>156</v>
      </c>
      <c r="C18" s="196"/>
      <c r="D18" s="196"/>
      <c r="E18" s="196"/>
      <c r="F18" s="196"/>
      <c r="G18" s="2"/>
      <c r="H18" s="197" t="s">
        <v>172</v>
      </c>
      <c r="I18" s="197"/>
      <c r="J18" s="197"/>
      <c r="K18" s="2"/>
      <c r="L18" s="2"/>
      <c r="M18" s="2"/>
      <c r="N18" s="2"/>
      <c r="O18" s="2"/>
      <c r="P18" s="2"/>
    </row>
    <row r="19" spans="1:41" ht="15" x14ac:dyDescent="0.25">
      <c r="B19" s="176" t="s">
        <v>157</v>
      </c>
      <c r="C19" s="177"/>
      <c r="D19" s="178"/>
      <c r="E19" s="84">
        <v>50</v>
      </c>
      <c r="F19" s="38" t="s">
        <v>158</v>
      </c>
      <c r="G19" s="2"/>
      <c r="H19" s="179" t="s">
        <v>173</v>
      </c>
      <c r="I19" s="179"/>
      <c r="J19" s="85">
        <v>0.5</v>
      </c>
      <c r="K19" s="2"/>
      <c r="L19" s="2"/>
      <c r="M19" s="2"/>
      <c r="N19" s="2"/>
      <c r="O19" s="2"/>
      <c r="P19" s="2"/>
    </row>
    <row r="20" spans="1:41" ht="15" x14ac:dyDescent="0.25">
      <c r="B20" s="176" t="s">
        <v>159</v>
      </c>
      <c r="C20" s="177"/>
      <c r="D20" s="178"/>
      <c r="E20" s="84">
        <v>0.5</v>
      </c>
      <c r="F20" s="38" t="s">
        <v>160</v>
      </c>
      <c r="G20" s="2"/>
      <c r="H20" s="179" t="s">
        <v>174</v>
      </c>
      <c r="I20" s="179"/>
      <c r="J20" s="85">
        <v>5</v>
      </c>
      <c r="K20" s="2"/>
      <c r="L20" s="2"/>
      <c r="M20" s="2"/>
      <c r="N20" s="2"/>
      <c r="O20" s="2"/>
      <c r="P20" s="2"/>
    </row>
    <row r="21" spans="1:41" x14ac:dyDescent="0.2">
      <c r="B21" s="176" t="s">
        <v>161</v>
      </c>
      <c r="C21" s="177"/>
      <c r="D21" s="178"/>
      <c r="E21" s="44">
        <f>ROUNDUP( AVERAGE(D11:D16),0)</f>
        <v>38</v>
      </c>
      <c r="F21" s="38" t="s">
        <v>160</v>
      </c>
      <c r="G21" s="2"/>
      <c r="H21" s="2"/>
      <c r="I21" s="2"/>
      <c r="J21" s="2"/>
      <c r="K21" s="2"/>
      <c r="L21" s="2"/>
      <c r="M21" s="2"/>
      <c r="N21" s="2"/>
      <c r="O21" s="2"/>
      <c r="P21" s="2"/>
    </row>
    <row r="22" spans="1:41" x14ac:dyDescent="0.2">
      <c r="B22" s="176" t="s">
        <v>162</v>
      </c>
      <c r="C22" s="177"/>
      <c r="D22" s="178"/>
      <c r="E22" s="44">
        <f>+E21/E20</f>
        <v>76</v>
      </c>
      <c r="F22" s="45"/>
      <c r="G22" s="2"/>
      <c r="H22" s="2"/>
      <c r="I22" s="2"/>
      <c r="J22" s="2"/>
      <c r="K22" s="2"/>
      <c r="L22" s="2"/>
      <c r="M22" s="2"/>
      <c r="N22" s="2"/>
      <c r="O22" s="2"/>
      <c r="P22" s="2"/>
    </row>
    <row r="23" spans="1:41" x14ac:dyDescent="0.2">
      <c r="B23" s="176" t="s">
        <v>163</v>
      </c>
      <c r="C23" s="177"/>
      <c r="D23" s="178"/>
      <c r="E23" s="44">
        <f>+COUNT(J5:J13)</f>
        <v>2</v>
      </c>
      <c r="F23" s="45"/>
      <c r="G23" s="2"/>
      <c r="H23" s="2"/>
      <c r="I23" s="2"/>
      <c r="J23" s="2"/>
      <c r="K23" s="2"/>
      <c r="L23" s="2"/>
      <c r="M23" s="2"/>
      <c r="N23" s="2"/>
      <c r="O23" s="2"/>
      <c r="P23" s="2"/>
    </row>
    <row r="24" spans="1:41" x14ac:dyDescent="0.2">
      <c r="B24" s="2"/>
      <c r="C24" s="2"/>
      <c r="D24" s="2"/>
      <c r="E24" s="2"/>
      <c r="F24" s="2"/>
      <c r="G24" s="2"/>
      <c r="H24" s="2"/>
      <c r="I24" s="2"/>
      <c r="J24" s="2"/>
      <c r="K24" s="2"/>
      <c r="L24" s="2"/>
      <c r="M24" s="2"/>
      <c r="N24" s="2"/>
      <c r="O24" s="2"/>
      <c r="P24" s="2"/>
    </row>
    <row r="25" spans="1:41" x14ac:dyDescent="0.2">
      <c r="B25" s="9"/>
      <c r="C25" s="9"/>
      <c r="D25" s="9"/>
      <c r="G25" s="2"/>
      <c r="H25" s="2"/>
      <c r="I25" s="2"/>
      <c r="J25" s="2"/>
      <c r="K25" s="2"/>
      <c r="L25" s="2"/>
      <c r="M25" s="2"/>
      <c r="N25" s="2"/>
      <c r="O25" s="2"/>
      <c r="P25" s="2"/>
    </row>
    <row r="26" spans="1:41" ht="64.5" customHeight="1" thickBot="1" x14ac:dyDescent="0.25">
      <c r="A26" s="180" t="s">
        <v>162</v>
      </c>
      <c r="B26" s="95" t="s">
        <v>164</v>
      </c>
      <c r="C26" s="96">
        <v>92.996656694346214</v>
      </c>
      <c r="D26" s="96">
        <v>61.134801463811279</v>
      </c>
      <c r="E26" s="96"/>
      <c r="F26" s="96"/>
      <c r="G26" s="96"/>
      <c r="H26" s="96"/>
      <c r="I26" s="96"/>
      <c r="J26" s="96"/>
      <c r="K26" s="96"/>
      <c r="L26" s="2"/>
      <c r="M26" s="2"/>
      <c r="N26" s="2"/>
      <c r="O26" s="2"/>
      <c r="P26" s="2"/>
      <c r="AO26" s="2">
        <v>0</v>
      </c>
    </row>
    <row r="27" spans="1:41" ht="48" customHeight="1" x14ac:dyDescent="0.2">
      <c r="A27" s="181"/>
      <c r="B27" s="46" t="s">
        <v>165</v>
      </c>
      <c r="C27" s="46" t="s">
        <v>90</v>
      </c>
      <c r="D27" s="46" t="s">
        <v>43</v>
      </c>
      <c r="E27" s="46"/>
      <c r="F27" s="46"/>
      <c r="G27" s="46"/>
      <c r="H27" s="46"/>
      <c r="I27" s="46"/>
      <c r="J27" s="46"/>
      <c r="K27" s="94"/>
      <c r="L27" s="2"/>
      <c r="M27" s="2"/>
      <c r="N27" s="2"/>
    </row>
    <row r="28" spans="1:41" x14ac:dyDescent="0.2">
      <c r="A28" s="47">
        <v>1</v>
      </c>
      <c r="B28" s="44">
        <v>0.5</v>
      </c>
      <c r="C28" s="44">
        <v>0.11676194543447554</v>
      </c>
      <c r="D28" s="44">
        <v>7.6757795456306968E-2</v>
      </c>
      <c r="E28" s="44"/>
      <c r="F28" s="44"/>
      <c r="G28" s="44"/>
      <c r="H28" s="44"/>
      <c r="I28" s="44"/>
      <c r="J28" s="44"/>
      <c r="K28" s="44"/>
      <c r="L28" s="2"/>
      <c r="M28" s="2"/>
      <c r="N28" s="2"/>
    </row>
    <row r="29" spans="1:41" x14ac:dyDescent="0.2">
      <c r="A29" s="47">
        <v>2</v>
      </c>
      <c r="B29" s="44">
        <v>1</v>
      </c>
      <c r="C29" s="44">
        <v>0.23352389086895109</v>
      </c>
      <c r="D29" s="44">
        <v>0.15351559091261394</v>
      </c>
      <c r="E29" s="44"/>
      <c r="F29" s="44"/>
      <c r="G29" s="44"/>
      <c r="H29" s="44"/>
      <c r="I29" s="44"/>
      <c r="J29" s="44"/>
      <c r="K29" s="44"/>
      <c r="L29" s="2"/>
      <c r="M29" s="2"/>
      <c r="N29" s="2"/>
    </row>
    <row r="30" spans="1:41" x14ac:dyDescent="0.2">
      <c r="A30" s="47">
        <v>3</v>
      </c>
      <c r="B30" s="44">
        <v>1.5</v>
      </c>
      <c r="C30" s="44">
        <v>0.35028583630342669</v>
      </c>
      <c r="D30" s="44">
        <v>0.23027338636892089</v>
      </c>
      <c r="E30" s="44"/>
      <c r="F30" s="44"/>
      <c r="G30" s="44"/>
      <c r="H30" s="44"/>
      <c r="I30" s="44"/>
      <c r="J30" s="44"/>
      <c r="K30" s="44"/>
      <c r="L30" s="2"/>
      <c r="M30" s="2"/>
      <c r="N30" s="2"/>
    </row>
    <row r="31" spans="1:41" x14ac:dyDescent="0.2">
      <c r="A31" s="47">
        <v>4</v>
      </c>
      <c r="B31" s="44">
        <v>2</v>
      </c>
      <c r="C31" s="44">
        <v>0.46704778173790218</v>
      </c>
      <c r="D31" s="44">
        <v>0.30703118182522787</v>
      </c>
      <c r="E31" s="44"/>
      <c r="F31" s="44"/>
      <c r="G31" s="44"/>
      <c r="H31" s="44"/>
      <c r="I31" s="44"/>
      <c r="J31" s="44"/>
      <c r="K31" s="44"/>
      <c r="L31" s="2"/>
      <c r="M31" s="2"/>
      <c r="N31" s="2"/>
    </row>
    <row r="32" spans="1:41" x14ac:dyDescent="0.2">
      <c r="A32" s="47">
        <v>5</v>
      </c>
      <c r="B32" s="44">
        <v>2.5</v>
      </c>
      <c r="C32" s="44">
        <v>0.58380972717237767</v>
      </c>
      <c r="D32" s="44">
        <v>0.38378897728153483</v>
      </c>
      <c r="E32" s="44"/>
      <c r="F32" s="44"/>
      <c r="G32" s="44"/>
      <c r="H32" s="44"/>
      <c r="I32" s="44"/>
      <c r="J32" s="44"/>
      <c r="K32" s="44"/>
      <c r="L32" s="2"/>
      <c r="M32" s="2"/>
      <c r="N32" s="2"/>
    </row>
    <row r="33" spans="1:14" x14ac:dyDescent="0.2">
      <c r="A33" s="47">
        <v>6</v>
      </c>
      <c r="B33" s="44">
        <v>3</v>
      </c>
      <c r="C33" s="44">
        <v>0.70057167260685338</v>
      </c>
      <c r="D33" s="44">
        <v>0.46054677273784178</v>
      </c>
      <c r="E33" s="44"/>
      <c r="F33" s="44"/>
      <c r="G33" s="44"/>
      <c r="H33" s="44"/>
      <c r="I33" s="44"/>
      <c r="J33" s="44"/>
      <c r="K33" s="44"/>
      <c r="L33" s="2"/>
      <c r="M33" s="2"/>
      <c r="N33" s="2"/>
    </row>
    <row r="34" spans="1:14" x14ac:dyDescent="0.2">
      <c r="A34" s="47">
        <v>7</v>
      </c>
      <c r="B34" s="44">
        <v>3.5</v>
      </c>
      <c r="C34" s="44">
        <v>0.81733361804132876</v>
      </c>
      <c r="D34" s="44">
        <v>0.53730456819414874</v>
      </c>
      <c r="E34" s="44"/>
      <c r="F34" s="44"/>
      <c r="G34" s="44"/>
      <c r="H34" s="44"/>
      <c r="I34" s="44"/>
      <c r="J34" s="44"/>
      <c r="K34" s="44"/>
      <c r="L34" s="2"/>
      <c r="M34" s="2"/>
      <c r="N34" s="2"/>
    </row>
    <row r="35" spans="1:14" x14ac:dyDescent="0.2">
      <c r="A35" s="47">
        <v>8</v>
      </c>
      <c r="B35" s="44">
        <v>4</v>
      </c>
      <c r="C35" s="44">
        <v>0.93409556347580436</v>
      </c>
      <c r="D35" s="44">
        <v>0.61406236365045574</v>
      </c>
      <c r="E35" s="44"/>
      <c r="F35" s="44"/>
      <c r="G35" s="44"/>
      <c r="H35" s="44"/>
      <c r="I35" s="44"/>
      <c r="J35" s="44"/>
      <c r="K35" s="44"/>
      <c r="L35" s="2"/>
      <c r="M35" s="2"/>
      <c r="N35" s="2"/>
    </row>
    <row r="36" spans="1:14" x14ac:dyDescent="0.2">
      <c r="A36" s="47">
        <v>9</v>
      </c>
      <c r="B36" s="44">
        <v>4.5</v>
      </c>
      <c r="C36" s="44">
        <v>1.0508575089102798</v>
      </c>
      <c r="D36" s="44">
        <v>0.69082015910676264</v>
      </c>
      <c r="E36" s="44"/>
      <c r="F36" s="44"/>
      <c r="G36" s="44"/>
      <c r="H36" s="44"/>
      <c r="I36" s="44"/>
      <c r="J36" s="44"/>
      <c r="K36" s="44"/>
      <c r="L36" s="2"/>
      <c r="M36" s="2"/>
      <c r="N36" s="2"/>
    </row>
    <row r="37" spans="1:14" x14ac:dyDescent="0.2">
      <c r="A37" s="47">
        <v>10</v>
      </c>
      <c r="B37" s="44">
        <v>5</v>
      </c>
      <c r="C37" s="44">
        <v>1.1676194543447553</v>
      </c>
      <c r="D37" s="44">
        <v>0.76757795456306965</v>
      </c>
      <c r="E37" s="44"/>
      <c r="F37" s="44"/>
      <c r="G37" s="44"/>
      <c r="H37" s="44"/>
      <c r="I37" s="44"/>
      <c r="J37" s="44"/>
      <c r="K37" s="44"/>
      <c r="L37" s="2"/>
      <c r="M37" s="2"/>
      <c r="N37" s="2"/>
    </row>
    <row r="38" spans="1:14" x14ac:dyDescent="0.2">
      <c r="A38" s="47">
        <v>11</v>
      </c>
      <c r="B38" s="44">
        <v>5.5</v>
      </c>
      <c r="C38" s="44">
        <v>1.2843813997792308</v>
      </c>
      <c r="D38" s="44">
        <v>0.84433575001937655</v>
      </c>
      <c r="E38" s="44"/>
      <c r="F38" s="44"/>
      <c r="G38" s="44"/>
      <c r="H38" s="44"/>
      <c r="I38" s="44"/>
      <c r="J38" s="44"/>
      <c r="K38" s="44"/>
      <c r="L38" s="2"/>
      <c r="M38" s="2"/>
      <c r="N38" s="2"/>
    </row>
    <row r="39" spans="1:14" x14ac:dyDescent="0.2">
      <c r="A39" s="47">
        <v>12</v>
      </c>
      <c r="B39" s="44">
        <v>6</v>
      </c>
      <c r="C39" s="44">
        <v>1.4011433452137068</v>
      </c>
      <c r="D39" s="44">
        <v>0.92109354547568356</v>
      </c>
      <c r="E39" s="44"/>
      <c r="F39" s="44"/>
      <c r="G39" s="44"/>
      <c r="H39" s="44"/>
      <c r="I39" s="44"/>
      <c r="J39" s="44"/>
      <c r="K39" s="44"/>
      <c r="L39" s="2"/>
      <c r="M39" s="2"/>
      <c r="N39" s="2"/>
    </row>
    <row r="40" spans="1:14" x14ac:dyDescent="0.2">
      <c r="A40" s="47">
        <v>13</v>
      </c>
      <c r="B40" s="44">
        <v>6.5</v>
      </c>
      <c r="C40" s="44">
        <v>1.5179052906481822</v>
      </c>
      <c r="D40" s="44">
        <v>0.99785134093199057</v>
      </c>
      <c r="E40" s="44"/>
      <c r="F40" s="44"/>
      <c r="G40" s="44"/>
      <c r="H40" s="44"/>
      <c r="I40" s="44"/>
      <c r="J40" s="44"/>
      <c r="K40" s="44"/>
      <c r="L40" s="2"/>
      <c r="M40" s="2"/>
      <c r="N40" s="2"/>
    </row>
    <row r="41" spans="1:14" x14ac:dyDescent="0.2">
      <c r="A41" s="47">
        <v>14</v>
      </c>
      <c r="B41" s="44">
        <v>7</v>
      </c>
      <c r="C41" s="44">
        <v>1.6346672360826575</v>
      </c>
      <c r="D41" s="44">
        <v>1.0746091363882975</v>
      </c>
      <c r="E41" s="44"/>
      <c r="F41" s="44"/>
      <c r="G41" s="44"/>
      <c r="H41" s="44"/>
      <c r="I41" s="44"/>
      <c r="J41" s="44"/>
      <c r="K41" s="44"/>
      <c r="L41" s="2"/>
      <c r="M41" s="2"/>
      <c r="N41" s="2"/>
    </row>
    <row r="42" spans="1:14" x14ac:dyDescent="0.2">
      <c r="A42" s="47">
        <v>15</v>
      </c>
      <c r="B42" s="44">
        <v>7.5</v>
      </c>
      <c r="C42" s="44">
        <v>1.751429181517133</v>
      </c>
      <c r="D42" s="44">
        <v>1.1513669318446043</v>
      </c>
      <c r="E42" s="44"/>
      <c r="F42" s="44"/>
      <c r="G42" s="44"/>
      <c r="H42" s="44"/>
      <c r="I42" s="44"/>
      <c r="J42" s="44"/>
      <c r="K42" s="44"/>
      <c r="L42" s="2"/>
      <c r="M42" s="2"/>
      <c r="N42" s="2"/>
    </row>
    <row r="43" spans="1:14" x14ac:dyDescent="0.2">
      <c r="A43" s="47">
        <v>16</v>
      </c>
      <c r="B43" s="44">
        <v>8</v>
      </c>
      <c r="C43" s="44">
        <v>1.8681911269516087</v>
      </c>
      <c r="D43" s="44">
        <v>1.2281247273009115</v>
      </c>
      <c r="E43" s="44"/>
      <c r="F43" s="44"/>
      <c r="G43" s="44"/>
      <c r="H43" s="44"/>
      <c r="I43" s="44"/>
      <c r="J43" s="44"/>
      <c r="K43" s="44"/>
      <c r="L43" s="2"/>
      <c r="M43" s="2"/>
      <c r="N43" s="2"/>
    </row>
    <row r="44" spans="1:14" x14ac:dyDescent="0.2">
      <c r="A44" s="47">
        <v>17</v>
      </c>
      <c r="B44" s="44">
        <v>8.5</v>
      </c>
      <c r="C44" s="44">
        <v>1.9849530723860842</v>
      </c>
      <c r="D44" s="44">
        <v>1.3048825227572183</v>
      </c>
      <c r="E44" s="44"/>
      <c r="F44" s="44"/>
      <c r="G44" s="44"/>
      <c r="H44" s="44"/>
      <c r="I44" s="44"/>
      <c r="J44" s="44"/>
      <c r="K44" s="44"/>
      <c r="L44" s="2"/>
      <c r="M44" s="2"/>
      <c r="N44" s="2"/>
    </row>
    <row r="45" spans="1:14" x14ac:dyDescent="0.2">
      <c r="A45" s="47">
        <v>18</v>
      </c>
      <c r="B45" s="44">
        <v>9</v>
      </c>
      <c r="C45" s="44">
        <v>2.1017150178205597</v>
      </c>
      <c r="D45" s="44">
        <v>1.3816403182135253</v>
      </c>
      <c r="E45" s="44"/>
      <c r="F45" s="44"/>
      <c r="G45" s="44"/>
      <c r="H45" s="44"/>
      <c r="I45" s="44"/>
      <c r="J45" s="44"/>
      <c r="K45" s="44"/>
      <c r="L45" s="2"/>
      <c r="M45" s="2"/>
      <c r="N45" s="2"/>
    </row>
    <row r="46" spans="1:14" x14ac:dyDescent="0.2">
      <c r="A46" s="47">
        <v>19</v>
      </c>
      <c r="B46" s="44">
        <v>9.5</v>
      </c>
      <c r="C46" s="44">
        <v>2.2184769632550352</v>
      </c>
      <c r="D46" s="44">
        <v>1.4583981136698323</v>
      </c>
      <c r="E46" s="44"/>
      <c r="F46" s="44"/>
      <c r="G46" s="44"/>
      <c r="H46" s="44"/>
      <c r="I46" s="44"/>
      <c r="J46" s="44"/>
      <c r="K46" s="44"/>
      <c r="L46" s="2"/>
      <c r="M46" s="2"/>
      <c r="N46" s="2"/>
    </row>
    <row r="47" spans="1:14" x14ac:dyDescent="0.2">
      <c r="A47" s="47">
        <v>20</v>
      </c>
      <c r="B47" s="44">
        <v>10</v>
      </c>
      <c r="C47" s="44">
        <v>2.3352389086895107</v>
      </c>
      <c r="D47" s="44">
        <v>1.5351559091261393</v>
      </c>
      <c r="E47" s="44"/>
      <c r="F47" s="44"/>
      <c r="G47" s="44"/>
      <c r="H47" s="44"/>
      <c r="I47" s="44"/>
      <c r="J47" s="44"/>
      <c r="K47" s="44"/>
      <c r="L47" s="2"/>
      <c r="M47" s="2"/>
      <c r="N47" s="2"/>
    </row>
    <row r="48" spans="1:14" x14ac:dyDescent="0.2">
      <c r="A48" s="47">
        <v>21</v>
      </c>
      <c r="B48" s="44">
        <v>10.5</v>
      </c>
      <c r="C48" s="44">
        <v>2.4520008541239862</v>
      </c>
      <c r="D48" s="44">
        <v>1.6119137045824459</v>
      </c>
      <c r="E48" s="44"/>
      <c r="F48" s="44"/>
      <c r="G48" s="44"/>
      <c r="H48" s="44"/>
      <c r="I48" s="44"/>
      <c r="J48" s="44"/>
      <c r="K48" s="44"/>
      <c r="L48" s="2"/>
      <c r="M48" s="2"/>
      <c r="N48" s="2"/>
    </row>
    <row r="49" spans="1:26" x14ac:dyDescent="0.2">
      <c r="A49" s="47">
        <v>22</v>
      </c>
      <c r="B49" s="44">
        <v>11</v>
      </c>
      <c r="C49" s="44">
        <v>2.5687627995584617</v>
      </c>
      <c r="D49" s="44">
        <v>1.6886715000387531</v>
      </c>
      <c r="E49" s="44"/>
      <c r="F49" s="44"/>
      <c r="G49" s="44"/>
      <c r="H49" s="44"/>
      <c r="I49" s="44"/>
      <c r="J49" s="44"/>
      <c r="K49" s="44"/>
      <c r="L49" s="2"/>
      <c r="M49" s="2"/>
      <c r="N49" s="2"/>
    </row>
    <row r="50" spans="1:26" x14ac:dyDescent="0.2">
      <c r="A50" s="47">
        <v>23</v>
      </c>
      <c r="B50" s="44">
        <v>11.5</v>
      </c>
      <c r="C50" s="44">
        <v>2.6855247449929376</v>
      </c>
      <c r="D50" s="44">
        <v>1.7654292954950603</v>
      </c>
      <c r="E50" s="44"/>
      <c r="F50" s="44"/>
      <c r="G50" s="44"/>
      <c r="H50" s="44"/>
      <c r="I50" s="44"/>
      <c r="J50" s="44"/>
      <c r="K50" s="44"/>
      <c r="L50" s="2"/>
      <c r="M50" s="2"/>
      <c r="N50" s="2"/>
    </row>
    <row r="51" spans="1:26" x14ac:dyDescent="0.2">
      <c r="A51" s="47">
        <v>24</v>
      </c>
      <c r="B51" s="44">
        <v>12</v>
      </c>
      <c r="C51" s="44">
        <v>2.8022866904274135</v>
      </c>
      <c r="D51" s="44">
        <v>1.8421870909513671</v>
      </c>
      <c r="E51" s="44"/>
      <c r="F51" s="44"/>
      <c r="G51" s="44"/>
      <c r="H51" s="44"/>
      <c r="I51" s="44"/>
      <c r="J51" s="44"/>
      <c r="K51" s="44"/>
      <c r="L51" s="2"/>
      <c r="M51" s="2"/>
      <c r="N51" s="2"/>
    </row>
    <row r="52" spans="1:26" x14ac:dyDescent="0.2">
      <c r="A52" s="47">
        <v>25</v>
      </c>
      <c r="B52" s="44">
        <v>12.5</v>
      </c>
      <c r="C52" s="44">
        <v>2.919048635861889</v>
      </c>
      <c r="D52" s="44">
        <v>1.9189448864076744</v>
      </c>
      <c r="E52" s="44"/>
      <c r="F52" s="44"/>
      <c r="G52" s="44"/>
      <c r="H52" s="44"/>
      <c r="I52" s="44"/>
      <c r="J52" s="44"/>
      <c r="K52" s="44"/>
      <c r="L52" s="2"/>
      <c r="M52" s="2"/>
      <c r="N52" s="2"/>
    </row>
    <row r="53" spans="1:26" x14ac:dyDescent="0.2">
      <c r="A53" s="47">
        <v>26</v>
      </c>
      <c r="B53" s="44">
        <v>13</v>
      </c>
      <c r="C53" s="44">
        <v>3.0358105812963645</v>
      </c>
      <c r="D53" s="44">
        <v>1.9957026818639811</v>
      </c>
      <c r="E53" s="44"/>
      <c r="F53" s="44"/>
      <c r="G53" s="44"/>
      <c r="H53" s="44"/>
      <c r="I53" s="44"/>
      <c r="J53" s="44"/>
      <c r="K53" s="44"/>
      <c r="L53" s="2"/>
      <c r="M53" s="2"/>
      <c r="N53" s="2"/>
      <c r="P53" s="154"/>
      <c r="Q53" s="154"/>
      <c r="R53" s="154"/>
      <c r="S53" s="154"/>
      <c r="T53" s="154"/>
      <c r="U53" s="154"/>
      <c r="V53" s="154"/>
      <c r="W53" s="154"/>
      <c r="X53" s="154"/>
      <c r="Y53" s="154"/>
      <c r="Z53" s="154"/>
    </row>
    <row r="54" spans="1:26" x14ac:dyDescent="0.2">
      <c r="A54" s="47">
        <v>27</v>
      </c>
      <c r="B54" s="44">
        <v>13.5</v>
      </c>
      <c r="C54" s="44">
        <v>3.1525725267308391</v>
      </c>
      <c r="D54" s="44">
        <v>2.0724604773202882</v>
      </c>
      <c r="E54" s="44"/>
      <c r="F54" s="44"/>
      <c r="G54" s="44"/>
      <c r="H54" s="44"/>
      <c r="I54" s="44"/>
      <c r="J54" s="44"/>
      <c r="K54" s="44"/>
      <c r="L54" s="2"/>
      <c r="M54" s="2"/>
      <c r="N54" s="2"/>
    </row>
    <row r="55" spans="1:26" x14ac:dyDescent="0.2">
      <c r="A55" s="47">
        <v>28</v>
      </c>
      <c r="B55" s="44">
        <v>14</v>
      </c>
      <c r="C55" s="44">
        <v>3.269334472165315</v>
      </c>
      <c r="D55" s="44">
        <v>2.1492182727765949</v>
      </c>
      <c r="E55" s="44"/>
      <c r="F55" s="44"/>
      <c r="G55" s="44"/>
      <c r="H55" s="44"/>
      <c r="I55" s="44"/>
      <c r="J55" s="44"/>
      <c r="K55" s="44"/>
      <c r="L55" s="2"/>
      <c r="M55" s="2"/>
      <c r="N55" s="2"/>
    </row>
    <row r="56" spans="1:26" x14ac:dyDescent="0.2">
      <c r="A56" s="47">
        <v>29</v>
      </c>
      <c r="B56" s="44">
        <v>14.5</v>
      </c>
      <c r="C56" s="44">
        <v>3.386096417599791</v>
      </c>
      <c r="D56" s="44">
        <v>2.2259760682329022</v>
      </c>
      <c r="E56" s="44"/>
      <c r="F56" s="44"/>
      <c r="G56" s="44"/>
      <c r="H56" s="44"/>
      <c r="I56" s="44"/>
      <c r="J56" s="44"/>
      <c r="K56" s="44"/>
      <c r="L56" s="2"/>
      <c r="M56" s="2"/>
      <c r="N56" s="2"/>
    </row>
    <row r="57" spans="1:26" x14ac:dyDescent="0.2">
      <c r="A57" s="47">
        <v>30</v>
      </c>
      <c r="B57" s="44">
        <v>15</v>
      </c>
      <c r="C57" s="44">
        <v>3.502858363034266</v>
      </c>
      <c r="D57" s="44">
        <v>2.3027338636892085</v>
      </c>
      <c r="E57" s="44"/>
      <c r="F57" s="44"/>
      <c r="G57" s="44"/>
      <c r="H57" s="44"/>
      <c r="I57" s="44"/>
      <c r="J57" s="44"/>
      <c r="K57" s="44"/>
      <c r="L57" s="2"/>
      <c r="M57" s="2"/>
      <c r="N57" s="2"/>
    </row>
    <row r="58" spans="1:26" x14ac:dyDescent="0.2">
      <c r="A58" s="47">
        <v>31</v>
      </c>
      <c r="B58" s="44">
        <v>15.5</v>
      </c>
      <c r="C58" s="44">
        <v>3.6196203084687419</v>
      </c>
      <c r="D58" s="44">
        <v>2.3794916591455162</v>
      </c>
      <c r="E58" s="44"/>
      <c r="F58" s="44"/>
      <c r="G58" s="44"/>
      <c r="H58" s="44"/>
      <c r="I58" s="44"/>
      <c r="J58" s="44"/>
      <c r="K58" s="44"/>
      <c r="L58" s="2"/>
      <c r="M58" s="2"/>
      <c r="N58" s="2"/>
    </row>
    <row r="59" spans="1:26" x14ac:dyDescent="0.2">
      <c r="A59" s="47">
        <v>32</v>
      </c>
      <c r="B59" s="44">
        <v>16</v>
      </c>
      <c r="C59" s="44">
        <v>3.7363822539032174</v>
      </c>
      <c r="D59" s="44">
        <v>2.456249454601823</v>
      </c>
      <c r="E59" s="44"/>
      <c r="F59" s="44"/>
      <c r="G59" s="44"/>
      <c r="H59" s="44"/>
      <c r="I59" s="44"/>
      <c r="J59" s="44"/>
      <c r="K59" s="44"/>
      <c r="L59" s="2"/>
      <c r="M59" s="2"/>
      <c r="N59" s="2"/>
    </row>
    <row r="60" spans="1:26" x14ac:dyDescent="0.2">
      <c r="A60" s="47">
        <v>33</v>
      </c>
      <c r="B60" s="44">
        <v>16.5</v>
      </c>
      <c r="C60" s="44">
        <v>3.8531441993376934</v>
      </c>
      <c r="D60" s="44">
        <v>2.5330072500581298</v>
      </c>
      <c r="E60" s="44"/>
      <c r="F60" s="44"/>
      <c r="G60" s="44"/>
      <c r="H60" s="44"/>
      <c r="I60" s="44"/>
      <c r="J60" s="44"/>
      <c r="K60" s="44"/>
      <c r="L60" s="2"/>
      <c r="M60" s="2"/>
      <c r="N60" s="2"/>
    </row>
    <row r="61" spans="1:26" x14ac:dyDescent="0.2">
      <c r="A61" s="47">
        <v>34</v>
      </c>
      <c r="B61" s="44">
        <v>17</v>
      </c>
      <c r="C61" s="44">
        <v>3.9699061447721684</v>
      </c>
      <c r="D61" s="44">
        <v>2.6097650455144366</v>
      </c>
      <c r="E61" s="44"/>
      <c r="F61" s="44"/>
      <c r="G61" s="44"/>
      <c r="H61" s="44"/>
      <c r="I61" s="44"/>
      <c r="J61" s="44"/>
      <c r="K61" s="44"/>
      <c r="L61" s="2"/>
      <c r="M61" s="2"/>
      <c r="N61" s="2"/>
    </row>
    <row r="62" spans="1:26" x14ac:dyDescent="0.2">
      <c r="A62" s="47">
        <v>35</v>
      </c>
      <c r="B62" s="44">
        <v>17.5</v>
      </c>
      <c r="C62" s="44">
        <v>4.0866680902066443</v>
      </c>
      <c r="D62" s="44">
        <v>2.6865228409707438</v>
      </c>
      <c r="E62" s="44"/>
      <c r="F62" s="44"/>
      <c r="G62" s="44"/>
      <c r="H62" s="44"/>
      <c r="I62" s="44"/>
      <c r="J62" s="44"/>
      <c r="K62" s="44"/>
      <c r="L62" s="2"/>
      <c r="M62" s="2"/>
      <c r="N62" s="2"/>
    </row>
    <row r="63" spans="1:26" x14ac:dyDescent="0.2">
      <c r="A63" s="47">
        <v>36</v>
      </c>
      <c r="B63" s="44">
        <v>18</v>
      </c>
      <c r="C63" s="44">
        <v>4.2034300356411194</v>
      </c>
      <c r="D63" s="44">
        <v>2.7632806364270506</v>
      </c>
      <c r="E63" s="44"/>
      <c r="F63" s="44"/>
      <c r="G63" s="44"/>
      <c r="H63" s="44"/>
      <c r="I63" s="44"/>
      <c r="J63" s="44"/>
      <c r="K63" s="44"/>
      <c r="L63" s="2"/>
      <c r="M63" s="2"/>
      <c r="N63" s="2"/>
    </row>
    <row r="64" spans="1:26" x14ac:dyDescent="0.2">
      <c r="A64" s="47">
        <v>37</v>
      </c>
      <c r="B64" s="44">
        <v>18.5</v>
      </c>
      <c r="C64" s="44">
        <v>4.3201919810755953</v>
      </c>
      <c r="D64" s="44">
        <v>2.8400384318833578</v>
      </c>
      <c r="E64" s="44"/>
      <c r="F64" s="44"/>
      <c r="G64" s="44"/>
      <c r="H64" s="44"/>
      <c r="I64" s="44"/>
      <c r="J64" s="44"/>
      <c r="K64" s="44"/>
      <c r="L64" s="2"/>
      <c r="M64" s="2"/>
      <c r="N64" s="2"/>
    </row>
    <row r="65" spans="1:14" x14ac:dyDescent="0.2">
      <c r="A65" s="47">
        <v>38</v>
      </c>
      <c r="B65" s="44">
        <v>19</v>
      </c>
      <c r="C65" s="44">
        <v>4.4369539265100704</v>
      </c>
      <c r="D65" s="44">
        <v>2.9167962273396646</v>
      </c>
      <c r="E65" s="44"/>
      <c r="F65" s="44"/>
      <c r="G65" s="44"/>
      <c r="H65" s="44"/>
      <c r="I65" s="44"/>
      <c r="J65" s="44"/>
      <c r="K65" s="44"/>
      <c r="L65" s="2"/>
      <c r="M65" s="2"/>
      <c r="N65" s="2"/>
    </row>
    <row r="66" spans="1:14" x14ac:dyDescent="0.2">
      <c r="A66" s="47">
        <v>39</v>
      </c>
      <c r="B66" s="44">
        <v>19.5</v>
      </c>
      <c r="C66" s="44">
        <v>3.8899221362666254</v>
      </c>
      <c r="D66" s="44">
        <v>2.5571845909682311</v>
      </c>
      <c r="E66" s="44"/>
      <c r="F66" s="44"/>
      <c r="G66" s="44"/>
      <c r="H66" s="44"/>
      <c r="I66" s="44"/>
      <c r="J66" s="44"/>
      <c r="K66" s="44"/>
      <c r="L66" s="2"/>
      <c r="M66" s="2"/>
      <c r="N66" s="2"/>
    </row>
    <row r="67" spans="1:14" x14ac:dyDescent="0.2">
      <c r="A67" s="47">
        <v>40</v>
      </c>
      <c r="B67" s="44">
        <v>20</v>
      </c>
      <c r="C67" s="44">
        <v>3.4103338634663141</v>
      </c>
      <c r="D67" s="44">
        <v>2.2419094522244349</v>
      </c>
      <c r="E67" s="44"/>
      <c r="F67" s="44"/>
      <c r="G67" s="44"/>
      <c r="H67" s="44"/>
      <c r="I67" s="44"/>
      <c r="J67" s="44"/>
      <c r="K67" s="44"/>
      <c r="L67" s="2"/>
      <c r="M67" s="2"/>
      <c r="N67" s="2"/>
    </row>
    <row r="68" spans="1:14" x14ac:dyDescent="0.2">
      <c r="A68" s="47">
        <v>41</v>
      </c>
      <c r="B68" s="44">
        <v>20.5</v>
      </c>
      <c r="C68" s="44">
        <v>2.9898740007858833</v>
      </c>
      <c r="D68" s="44">
        <v>1.9655045669073885</v>
      </c>
      <c r="E68" s="44"/>
      <c r="F68" s="44"/>
      <c r="G68" s="44"/>
      <c r="H68" s="44"/>
      <c r="I68" s="44"/>
      <c r="J68" s="44"/>
      <c r="K68" s="44"/>
      <c r="L68" s="2"/>
      <c r="M68" s="2"/>
      <c r="N68" s="2"/>
    </row>
    <row r="69" spans="1:14" x14ac:dyDescent="0.2">
      <c r="A69" s="47">
        <v>42</v>
      </c>
      <c r="B69" s="44">
        <v>21</v>
      </c>
      <c r="C69" s="44">
        <v>2.6212526099979283</v>
      </c>
      <c r="D69" s="44">
        <v>1.7231776237442191</v>
      </c>
      <c r="E69" s="44"/>
      <c r="F69" s="44"/>
      <c r="G69" s="44"/>
      <c r="H69" s="44"/>
      <c r="I69" s="44"/>
      <c r="J69" s="44"/>
      <c r="K69" s="44"/>
      <c r="L69" s="2"/>
      <c r="M69" s="2"/>
      <c r="N69" s="2"/>
    </row>
    <row r="70" spans="1:14" x14ac:dyDescent="0.2">
      <c r="A70" s="47">
        <v>43</v>
      </c>
      <c r="B70" s="44">
        <v>21.5</v>
      </c>
      <c r="C70" s="44">
        <v>2.2980785289329657</v>
      </c>
      <c r="D70" s="44">
        <v>1.5107271552387498</v>
      </c>
      <c r="E70" s="44"/>
      <c r="F70" s="44"/>
      <c r="G70" s="44"/>
      <c r="H70" s="44"/>
      <c r="I70" s="44"/>
      <c r="J70" s="44"/>
      <c r="K70" s="44"/>
      <c r="L70" s="2"/>
      <c r="M70" s="2"/>
      <c r="N70" s="2"/>
    </row>
    <row r="71" spans="1:14" x14ac:dyDescent="0.2">
      <c r="A71" s="47">
        <v>44</v>
      </c>
      <c r="B71" s="44">
        <v>22</v>
      </c>
      <c r="C71" s="44">
        <v>2.0147485614318112</v>
      </c>
      <c r="D71" s="44">
        <v>1.3244696925768236</v>
      </c>
      <c r="E71" s="44"/>
      <c r="F71" s="44"/>
      <c r="G71" s="44"/>
      <c r="H71" s="44"/>
      <c r="I71" s="44"/>
      <c r="J71" s="44"/>
      <c r="K71" s="44"/>
      <c r="L71" s="2"/>
      <c r="M71" s="2"/>
      <c r="N71" s="2"/>
    </row>
    <row r="72" spans="1:14" x14ac:dyDescent="0.2">
      <c r="A72" s="47">
        <v>45</v>
      </c>
      <c r="B72" s="44">
        <v>22.5</v>
      </c>
      <c r="C72" s="44">
        <v>1.7663503290622133</v>
      </c>
      <c r="D72" s="44">
        <v>1.1611759015990644</v>
      </c>
      <c r="E72" s="44"/>
      <c r="F72" s="44"/>
      <c r="G72" s="44"/>
      <c r="H72" s="44"/>
      <c r="I72" s="44"/>
      <c r="J72" s="44"/>
      <c r="K72" s="44"/>
      <c r="L72" s="2"/>
      <c r="M72" s="2"/>
      <c r="N72" s="2"/>
    </row>
    <row r="73" spans="1:14" x14ac:dyDescent="0.2">
      <c r="A73" s="47">
        <v>46</v>
      </c>
      <c r="B73" s="44">
        <v>23</v>
      </c>
      <c r="C73" s="44">
        <v>1.5485771002416895</v>
      </c>
      <c r="D73" s="44">
        <v>1.0180145925658408</v>
      </c>
      <c r="E73" s="44"/>
      <c r="F73" s="44"/>
      <c r="G73" s="44"/>
      <c r="H73" s="44"/>
      <c r="I73" s="44"/>
      <c r="J73" s="44"/>
      <c r="K73" s="44"/>
      <c r="L73" s="2"/>
      <c r="M73" s="2"/>
      <c r="N73" s="2"/>
    </row>
    <row r="74" spans="1:14" x14ac:dyDescent="0.2">
      <c r="A74" s="47">
        <v>47</v>
      </c>
      <c r="B74" s="44">
        <v>23.5</v>
      </c>
      <c r="C74" s="44">
        <v>1.3576531200728172</v>
      </c>
      <c r="D74" s="44">
        <v>0.89250363295502877</v>
      </c>
      <c r="E74" s="44"/>
      <c r="F74" s="44"/>
      <c r="G74" s="44"/>
      <c r="H74" s="44"/>
      <c r="I74" s="44"/>
      <c r="J74" s="44"/>
      <c r="K74" s="44"/>
      <c r="L74" s="2"/>
      <c r="M74" s="2"/>
      <c r="N74" s="2"/>
    </row>
    <row r="75" spans="1:14" x14ac:dyDescent="0.2">
      <c r="A75" s="47">
        <v>48</v>
      </c>
      <c r="B75" s="44">
        <v>24</v>
      </c>
      <c r="C75" s="44">
        <v>1.1902681462587676</v>
      </c>
      <c r="D75" s="44">
        <v>0.78246691221806397</v>
      </c>
      <c r="E75" s="44"/>
      <c r="F75" s="44"/>
      <c r="G75" s="44"/>
      <c r="H75" s="44"/>
      <c r="I75" s="44"/>
      <c r="J75" s="44"/>
      <c r="K75" s="44"/>
      <c r="L75" s="2"/>
      <c r="M75" s="2"/>
      <c r="N75" s="2"/>
    </row>
    <row r="76" spans="1:14" x14ac:dyDescent="0.2">
      <c r="A76" s="47">
        <v>49</v>
      </c>
      <c r="B76" s="44">
        <v>24.5</v>
      </c>
      <c r="C76" s="44">
        <v>1.0435200560819968</v>
      </c>
      <c r="D76" s="44">
        <v>0.68599661234871634</v>
      </c>
      <c r="E76" s="44"/>
      <c r="F76" s="44"/>
      <c r="G76" s="44"/>
      <c r="H76" s="44"/>
      <c r="I76" s="44"/>
      <c r="J76" s="44"/>
      <c r="K76" s="44"/>
      <c r="L76" s="2"/>
      <c r="M76" s="2"/>
      <c r="N76" s="2"/>
    </row>
    <row r="77" spans="1:14" x14ac:dyDescent="0.2">
      <c r="A77" s="47">
        <v>50</v>
      </c>
      <c r="B77" s="44">
        <v>25</v>
      </c>
      <c r="C77" s="44">
        <v>0.91486452936516349</v>
      </c>
      <c r="D77" s="44">
        <v>0.60142013011122264</v>
      </c>
      <c r="E77" s="44"/>
      <c r="F77" s="44"/>
      <c r="G77" s="44"/>
      <c r="H77" s="44"/>
      <c r="I77" s="44"/>
      <c r="J77" s="44"/>
      <c r="K77" s="44"/>
      <c r="L77" s="2"/>
      <c r="M77" s="2"/>
      <c r="N77" s="2"/>
    </row>
    <row r="78" spans="1:14" x14ac:dyDescent="0.2">
      <c r="A78" s="47">
        <v>51</v>
      </c>
      <c r="B78" s="44">
        <v>25.5</v>
      </c>
      <c r="C78" s="44">
        <v>0.80207093501686921</v>
      </c>
      <c r="D78" s="44">
        <v>0.52727107742498924</v>
      </c>
      <c r="E78" s="44"/>
      <c r="F78" s="44"/>
      <c r="G78" s="44"/>
      <c r="H78" s="44"/>
      <c r="I78" s="44"/>
      <c r="J78" s="44"/>
      <c r="K78" s="44"/>
      <c r="L78" s="2"/>
      <c r="M78" s="2"/>
      <c r="N78" s="2"/>
    </row>
    <row r="79" spans="1:14" x14ac:dyDescent="0.2">
      <c r="A79" s="47">
        <v>52</v>
      </c>
      <c r="B79" s="44">
        <v>26</v>
      </c>
      <c r="C79" s="44">
        <v>0.7031836563225824</v>
      </c>
      <c r="D79" s="44">
        <v>0.4622638571101611</v>
      </c>
      <c r="E79" s="44"/>
      <c r="F79" s="44"/>
      <c r="G79" s="44"/>
      <c r="H79" s="44"/>
      <c r="I79" s="44"/>
      <c r="J79" s="44"/>
      <c r="K79" s="44"/>
      <c r="L79" s="2"/>
      <c r="M79" s="2"/>
      <c r="N79" s="2"/>
    </row>
    <row r="80" spans="1:14" x14ac:dyDescent="0.2">
      <c r="A80" s="47">
        <v>53</v>
      </c>
      <c r="B80" s="44">
        <v>26.5</v>
      </c>
      <c r="C80" s="44">
        <v>0.61648818443819609</v>
      </c>
      <c r="D80" s="44">
        <v>0.40527137318804157</v>
      </c>
      <c r="E80" s="44"/>
      <c r="F80" s="44"/>
      <c r="G80" s="44"/>
      <c r="H80" s="44"/>
      <c r="I80" s="44"/>
      <c r="J80" s="44"/>
      <c r="K80" s="44"/>
      <c r="L80" s="2"/>
      <c r="M80" s="2"/>
      <c r="N80" s="2"/>
    </row>
    <row r="81" spans="1:14" x14ac:dyDescent="0.2">
      <c r="A81" s="47">
        <v>54</v>
      </c>
      <c r="B81" s="44">
        <v>27</v>
      </c>
      <c r="C81" s="44">
        <v>0.54048139221477198</v>
      </c>
      <c r="D81" s="44">
        <v>0.35530548927726358</v>
      </c>
      <c r="E81" s="44"/>
      <c r="F81" s="44"/>
      <c r="G81" s="44"/>
      <c r="H81" s="44"/>
      <c r="I81" s="44"/>
      <c r="J81" s="44"/>
      <c r="K81" s="44"/>
      <c r="L81" s="2"/>
      <c r="M81" s="2"/>
      <c r="N81" s="2"/>
    </row>
    <row r="82" spans="1:14" x14ac:dyDescent="0.2">
      <c r="A82" s="47">
        <v>55</v>
      </c>
      <c r="B82" s="44">
        <v>27.5</v>
      </c>
      <c r="C82" s="44">
        <v>0.47384547296170237</v>
      </c>
      <c r="D82" s="44">
        <v>0.31149989627315899</v>
      </c>
      <c r="E82" s="44"/>
      <c r="F82" s="44"/>
      <c r="G82" s="44"/>
      <c r="H82" s="44"/>
      <c r="I82" s="44"/>
      <c r="J82" s="44"/>
      <c r="K82" s="44"/>
      <c r="L82" s="2"/>
      <c r="M82" s="2"/>
      <c r="N82" s="2"/>
    </row>
    <row r="83" spans="1:14" x14ac:dyDescent="0.2">
      <c r="A83" s="47">
        <v>56</v>
      </c>
      <c r="B83" s="44">
        <v>28</v>
      </c>
      <c r="C83" s="44">
        <v>0.41542509229823349</v>
      </c>
      <c r="D83" s="44">
        <v>0.27309509226993528</v>
      </c>
      <c r="E83" s="44"/>
      <c r="F83" s="44"/>
      <c r="G83" s="44"/>
      <c r="H83" s="44"/>
      <c r="I83" s="44"/>
      <c r="J83" s="44"/>
      <c r="K83" s="44"/>
      <c r="L83" s="2"/>
      <c r="M83" s="2"/>
      <c r="N83" s="2"/>
    </row>
    <row r="84" spans="1:14" x14ac:dyDescent="0.2">
      <c r="A84" s="47">
        <v>57</v>
      </c>
      <c r="B84" s="44">
        <v>28.5</v>
      </c>
      <c r="C84" s="44">
        <v>0.3642073569518815</v>
      </c>
      <c r="D84" s="44">
        <v>0.23942521430736954</v>
      </c>
      <c r="E84" s="44"/>
      <c r="F84" s="44"/>
      <c r="G84" s="44"/>
      <c r="H84" s="44"/>
      <c r="I84" s="44"/>
      <c r="J84" s="44"/>
      <c r="K84" s="44"/>
      <c r="L84" s="2"/>
      <c r="M84" s="2"/>
      <c r="N84" s="2"/>
    </row>
    <row r="85" spans="1:14" x14ac:dyDescent="0.2">
      <c r="A85" s="47">
        <v>58</v>
      </c>
      <c r="B85" s="44">
        <v>29</v>
      </c>
      <c r="C85" s="44">
        <v>0.31930425320251937</v>
      </c>
      <c r="D85" s="44">
        <v>0.20990649363068242</v>
      </c>
      <c r="E85" s="44"/>
      <c r="F85" s="44"/>
      <c r="G85" s="44"/>
      <c r="H85" s="44"/>
      <c r="I85" s="44"/>
      <c r="J85" s="44"/>
      <c r="K85" s="44"/>
      <c r="L85" s="2"/>
      <c r="M85" s="2"/>
      <c r="N85" s="2"/>
    </row>
    <row r="86" spans="1:14" x14ac:dyDescent="0.2">
      <c r="A86" s="47">
        <v>59</v>
      </c>
      <c r="B86" s="44">
        <v>29.5</v>
      </c>
      <c r="C86" s="44">
        <v>0.27993725048966783</v>
      </c>
      <c r="D86" s="44">
        <v>0.18402713430074844</v>
      </c>
      <c r="E86" s="44"/>
      <c r="F86" s="44"/>
      <c r="G86" s="44"/>
      <c r="H86" s="44"/>
      <c r="I86" s="44"/>
      <c r="J86" s="44"/>
      <c r="K86" s="44"/>
      <c r="L86" s="2"/>
      <c r="M86" s="2"/>
      <c r="N86" s="2"/>
    </row>
    <row r="87" spans="1:14" x14ac:dyDescent="0.2">
      <c r="A87" s="47">
        <v>60</v>
      </c>
      <c r="B87" s="44">
        <v>30</v>
      </c>
      <c r="C87" s="44">
        <v>0.24542380324013996</v>
      </c>
      <c r="D87" s="44">
        <v>0.16133843966985978</v>
      </c>
      <c r="E87" s="44"/>
      <c r="F87" s="44"/>
      <c r="G87" s="44"/>
      <c r="H87" s="44"/>
      <c r="I87" s="44"/>
      <c r="J87" s="44"/>
      <c r="K87" s="44"/>
      <c r="L87" s="2"/>
      <c r="M87" s="2"/>
      <c r="N87" s="2"/>
    </row>
    <row r="88" spans="1:14" x14ac:dyDescent="0.2">
      <c r="A88" s="47">
        <v>61</v>
      </c>
      <c r="B88" s="44">
        <v>30.5</v>
      </c>
      <c r="C88" s="44">
        <v>0.21516551688457103</v>
      </c>
      <c r="D88" s="44">
        <v>0.14144703287377741</v>
      </c>
      <c r="E88" s="44"/>
      <c r="F88" s="44"/>
      <c r="G88" s="44"/>
      <c r="H88" s="44"/>
      <c r="I88" s="44"/>
      <c r="J88" s="44"/>
      <c r="K88" s="44"/>
      <c r="L88" s="2"/>
      <c r="M88" s="2"/>
      <c r="N88" s="2"/>
    </row>
    <row r="89" spans="1:14" x14ac:dyDescent="0.2">
      <c r="A89" s="47">
        <v>62</v>
      </c>
      <c r="B89" s="44">
        <v>31</v>
      </c>
      <c r="C89" s="44">
        <v>0.18863777288507363</v>
      </c>
      <c r="D89" s="44">
        <v>0.12400803645885917</v>
      </c>
      <c r="E89" s="44"/>
      <c r="F89" s="44"/>
      <c r="G89" s="44"/>
      <c r="H89" s="44"/>
      <c r="I89" s="44"/>
      <c r="J89" s="44"/>
      <c r="K89" s="44"/>
      <c r="L89" s="2"/>
      <c r="M89" s="2"/>
      <c r="N89" s="2"/>
    </row>
    <row r="90" spans="1:14" x14ac:dyDescent="0.2">
      <c r="A90" s="47">
        <v>63</v>
      </c>
      <c r="B90" s="44">
        <v>31.5</v>
      </c>
      <c r="C90" s="44">
        <v>0.16538063289263211</v>
      </c>
      <c r="D90" s="44">
        <v>0.10871909289256411</v>
      </c>
      <c r="E90" s="44"/>
      <c r="F90" s="44"/>
      <c r="G90" s="44"/>
      <c r="H90" s="44"/>
      <c r="I90" s="44"/>
      <c r="J90" s="44"/>
      <c r="K90" s="44"/>
      <c r="L90" s="2"/>
      <c r="M90" s="2"/>
      <c r="N90" s="2"/>
    </row>
    <row r="91" spans="1:14" x14ac:dyDescent="0.2">
      <c r="A91" s="47">
        <v>64</v>
      </c>
      <c r="B91" s="44">
        <v>32</v>
      </c>
      <c r="C91" s="44">
        <v>0.14499086433039493</v>
      </c>
      <c r="D91" s="44">
        <v>9.5315122284863621E-2</v>
      </c>
      <c r="E91" s="44"/>
      <c r="F91" s="44"/>
      <c r="G91" s="44"/>
      <c r="H91" s="44"/>
      <c r="I91" s="44"/>
      <c r="J91" s="44"/>
      <c r="K91" s="44"/>
      <c r="L91" s="2"/>
      <c r="M91" s="2"/>
      <c r="N91" s="2"/>
    </row>
    <row r="92" spans="1:14" x14ac:dyDescent="0.2">
      <c r="A92" s="47">
        <v>65</v>
      </c>
      <c r="B92" s="44">
        <v>32.5</v>
      </c>
      <c r="C92" s="44">
        <v>0.12711494914234031</v>
      </c>
      <c r="D92" s="44">
        <v>8.3563726429875987E-2</v>
      </c>
      <c r="E92" s="44"/>
      <c r="F92" s="44"/>
      <c r="G92" s="44"/>
      <c r="H92" s="44"/>
      <c r="I92" s="44"/>
      <c r="J92" s="44"/>
      <c r="K92" s="44"/>
      <c r="L92" s="2"/>
      <c r="M92" s="2"/>
      <c r="N92" s="2"/>
    </row>
    <row r="93" spans="1:14" x14ac:dyDescent="0.2">
      <c r="A93" s="47">
        <v>66</v>
      </c>
      <c r="B93" s="44">
        <v>33</v>
      </c>
      <c r="C93" s="44">
        <v>0.11144295449290897</v>
      </c>
      <c r="D93" s="44">
        <v>7.326115948293814E-2</v>
      </c>
      <c r="E93" s="44"/>
      <c r="F93" s="44"/>
      <c r="G93" s="44"/>
      <c r="H93" s="44"/>
      <c r="I93" s="44"/>
      <c r="J93" s="44"/>
      <c r="K93" s="44"/>
      <c r="L93" s="2"/>
      <c r="M93" s="2"/>
      <c r="N93" s="2"/>
    </row>
    <row r="94" spans="1:14" x14ac:dyDescent="0.2">
      <c r="A94" s="47">
        <v>67</v>
      </c>
      <c r="B94" s="44">
        <v>33.5</v>
      </c>
      <c r="C94" s="44">
        <v>9.7703159147721513E-2</v>
      </c>
      <c r="D94" s="44">
        <v>6.4228795412666115E-2</v>
      </c>
      <c r="E94" s="44"/>
      <c r="F94" s="44"/>
      <c r="G94" s="44"/>
      <c r="H94" s="44"/>
      <c r="I94" s="44"/>
      <c r="J94" s="44"/>
      <c r="K94" s="44"/>
      <c r="L94" s="2"/>
      <c r="M94" s="2"/>
      <c r="N94" s="2"/>
    </row>
    <row r="95" spans="1:14" x14ac:dyDescent="0.2">
      <c r="A95" s="47">
        <v>68</v>
      </c>
      <c r="B95" s="44">
        <v>34</v>
      </c>
      <c r="C95" s="44">
        <v>8.5657342367501513E-2</v>
      </c>
      <c r="D95" s="44">
        <v>5.6310030980643612E-2</v>
      </c>
      <c r="E95" s="44"/>
      <c r="F95" s="44"/>
      <c r="G95" s="44"/>
      <c r="H95" s="44"/>
      <c r="I95" s="44"/>
      <c r="J95" s="44"/>
      <c r="K95" s="44"/>
      <c r="L95" s="2"/>
      <c r="M95" s="2"/>
      <c r="N95" s="2"/>
    </row>
    <row r="96" spans="1:14" x14ac:dyDescent="0.2">
      <c r="A96" s="47">
        <v>69</v>
      </c>
      <c r="B96" s="44">
        <v>34.5</v>
      </c>
      <c r="C96" s="44">
        <v>7.5096653633993357E-2</v>
      </c>
      <c r="D96" s="44">
        <v>4.9367570552564799E-2</v>
      </c>
      <c r="E96" s="44"/>
      <c r="F96" s="44"/>
      <c r="G96" s="44"/>
      <c r="H96" s="44"/>
      <c r="I96" s="44"/>
      <c r="J96" s="44"/>
      <c r="K96" s="44"/>
      <c r="L96" s="2"/>
      <c r="M96" s="2"/>
      <c r="N96" s="2"/>
    </row>
    <row r="97" spans="1:14" x14ac:dyDescent="0.2">
      <c r="A97" s="47">
        <v>70</v>
      </c>
      <c r="B97" s="44">
        <v>35</v>
      </c>
      <c r="C97" s="44">
        <v>6.58379915971289E-2</v>
      </c>
      <c r="D97" s="44">
        <v>4.3281045664851851E-2</v>
      </c>
      <c r="E97" s="44"/>
      <c r="F97" s="44"/>
      <c r="G97" s="44"/>
      <c r="H97" s="44"/>
      <c r="I97" s="44"/>
      <c r="J97" s="44"/>
      <c r="K97" s="44"/>
      <c r="L97" s="2"/>
      <c r="M97" s="2"/>
      <c r="N97" s="2"/>
    </row>
    <row r="98" spans="1:14" x14ac:dyDescent="0.2">
      <c r="A98" s="47">
        <v>71</v>
      </c>
      <c r="B98" s="44">
        <v>35.5</v>
      </c>
      <c r="C98" s="44">
        <v>5.7720829461587325E-2</v>
      </c>
      <c r="D98" s="44">
        <v>3.7944928074765752E-2</v>
      </c>
      <c r="E98" s="44"/>
      <c r="F98" s="44"/>
      <c r="G98" s="44"/>
      <c r="H98" s="44"/>
      <c r="I98" s="44"/>
      <c r="J98" s="44"/>
      <c r="K98" s="44"/>
      <c r="L98" s="2"/>
      <c r="M98" s="2"/>
      <c r="N98" s="2"/>
    </row>
    <row r="99" spans="1:14" x14ac:dyDescent="0.2">
      <c r="A99" s="47">
        <v>72</v>
      </c>
      <c r="B99" s="44">
        <v>36</v>
      </c>
      <c r="C99" s="44">
        <v>5.0604431771259187E-2</v>
      </c>
      <c r="D99" s="44">
        <v>3.3266700110445975E-2</v>
      </c>
      <c r="E99" s="44"/>
      <c r="F99" s="44"/>
      <c r="G99" s="44"/>
      <c r="H99" s="44"/>
      <c r="I99" s="44"/>
      <c r="J99" s="44"/>
      <c r="K99" s="44"/>
      <c r="L99" s="2"/>
      <c r="M99" s="2"/>
      <c r="N99" s="2"/>
    </row>
    <row r="100" spans="1:14" x14ac:dyDescent="0.2">
      <c r="A100" s="47">
        <v>73</v>
      </c>
      <c r="B100" s="44">
        <v>36.5</v>
      </c>
      <c r="C100" s="44">
        <v>4.4365414336192489E-2</v>
      </c>
      <c r="D100" s="44">
        <v>2.9165250598387888E-2</v>
      </c>
      <c r="E100" s="44"/>
      <c r="F100" s="44"/>
      <c r="G100" s="44"/>
      <c r="H100" s="44"/>
      <c r="I100" s="44"/>
      <c r="J100" s="44"/>
      <c r="K100" s="44"/>
      <c r="L100" s="2"/>
      <c r="M100" s="2"/>
      <c r="N100" s="2"/>
    </row>
    <row r="101" spans="1:14" x14ac:dyDescent="0.2">
      <c r="A101" s="47">
        <v>74</v>
      </c>
      <c r="B101" s="44">
        <v>37</v>
      </c>
      <c r="C101" s="44">
        <v>3.889560499600199E-2</v>
      </c>
      <c r="D101" s="44">
        <v>2.556946855692686E-2</v>
      </c>
      <c r="E101" s="44"/>
      <c r="F101" s="44"/>
      <c r="G101" s="44"/>
      <c r="H101" s="44"/>
      <c r="I101" s="44"/>
      <c r="J101" s="44"/>
      <c r="K101" s="44"/>
      <c r="L101" s="2"/>
      <c r="M101" s="2"/>
      <c r="N101" s="2"/>
    </row>
    <row r="102" spans="1:14" x14ac:dyDescent="0.2">
      <c r="A102" s="47">
        <v>75</v>
      </c>
      <c r="B102" s="44">
        <v>37.5</v>
      </c>
      <c r="C102" s="44">
        <v>3.4100168129633505E-2</v>
      </c>
      <c r="D102" s="44">
        <v>2.2417010273171143E-2</v>
      </c>
      <c r="E102" s="44"/>
      <c r="F102" s="44"/>
      <c r="G102" s="44"/>
      <c r="H102" s="44"/>
      <c r="I102" s="44"/>
      <c r="J102" s="44"/>
      <c r="K102" s="44"/>
      <c r="L102" s="2"/>
      <c r="M102" s="2"/>
      <c r="N102" s="2"/>
    </row>
    <row r="103" spans="1:14" x14ac:dyDescent="0.2">
      <c r="A103" s="47">
        <v>76</v>
      </c>
      <c r="B103" s="44">
        <v>38</v>
      </c>
      <c r="C103" s="44">
        <v>2.9895960394209008E-2</v>
      </c>
      <c r="D103" s="44">
        <v>1.9653218386947103E-2</v>
      </c>
      <c r="E103" s="44"/>
      <c r="F103" s="44"/>
      <c r="G103" s="44"/>
      <c r="H103" s="44"/>
      <c r="I103" s="44"/>
      <c r="J103" s="44"/>
      <c r="K103" s="44"/>
      <c r="L103" s="2"/>
      <c r="M103" s="2"/>
      <c r="N103" s="2"/>
    </row>
    <row r="104" spans="1:14" x14ac:dyDescent="0.2">
      <c r="A104" s="14"/>
      <c r="B104" s="13"/>
      <c r="C104" s="13"/>
      <c r="D104" s="13"/>
      <c r="E104" s="13"/>
      <c r="F104" s="13"/>
      <c r="G104" s="13"/>
      <c r="H104" s="13"/>
      <c r="I104" s="13"/>
      <c r="J104" s="13"/>
      <c r="K104" s="13"/>
      <c r="L104" s="2"/>
      <c r="M104" s="2"/>
      <c r="N104" s="2"/>
    </row>
    <row r="105" spans="1:14" x14ac:dyDescent="0.2">
      <c r="A105" s="14"/>
      <c r="B105" s="13"/>
      <c r="C105" s="13"/>
      <c r="D105" s="13"/>
      <c r="E105" s="13"/>
      <c r="F105" s="13"/>
      <c r="G105" s="13"/>
      <c r="H105" s="13"/>
      <c r="I105" s="13"/>
      <c r="J105" s="13"/>
      <c r="K105" s="13"/>
      <c r="L105" s="2"/>
      <c r="M105" s="2"/>
      <c r="N105" s="2"/>
    </row>
    <row r="106" spans="1:14" x14ac:dyDescent="0.2">
      <c r="A106" s="14"/>
      <c r="B106" s="13"/>
      <c r="C106" s="13"/>
      <c r="D106" s="13"/>
      <c r="E106" s="13"/>
      <c r="F106" s="13"/>
      <c r="G106" s="13"/>
      <c r="H106" s="13"/>
      <c r="I106" s="13"/>
      <c r="J106" s="13"/>
      <c r="K106" s="13"/>
      <c r="L106" s="2"/>
      <c r="M106" s="2"/>
      <c r="N106" s="2"/>
    </row>
    <row r="107" spans="1:14" x14ac:dyDescent="0.2">
      <c r="A107" s="14"/>
      <c r="B107" s="13"/>
      <c r="C107" s="13"/>
      <c r="D107" s="13"/>
      <c r="E107" s="13"/>
      <c r="F107" s="13"/>
      <c r="G107" s="13"/>
      <c r="H107" s="13"/>
      <c r="I107" s="13"/>
      <c r="J107" s="13"/>
      <c r="K107" s="13"/>
      <c r="L107" s="2"/>
      <c r="M107" s="2"/>
      <c r="N107" s="2"/>
    </row>
    <row r="108" spans="1:14" x14ac:dyDescent="0.2">
      <c r="A108" s="14"/>
      <c r="B108" s="13"/>
      <c r="C108" s="13"/>
      <c r="D108" s="13"/>
      <c r="E108" s="13"/>
      <c r="F108" s="13"/>
      <c r="G108" s="13"/>
      <c r="H108" s="13"/>
      <c r="I108" s="13"/>
      <c r="J108" s="13"/>
      <c r="K108" s="13"/>
      <c r="L108" s="2"/>
      <c r="M108" s="2"/>
      <c r="N108" s="2"/>
    </row>
    <row r="109" spans="1:14" x14ac:dyDescent="0.2">
      <c r="A109" s="14"/>
      <c r="B109" s="13"/>
      <c r="C109" s="13"/>
      <c r="D109" s="13"/>
      <c r="E109" s="13"/>
      <c r="F109" s="13"/>
      <c r="G109" s="13"/>
      <c r="H109" s="13"/>
      <c r="I109" s="13"/>
      <c r="J109" s="13"/>
      <c r="K109" s="13"/>
      <c r="L109" s="2"/>
      <c r="M109" s="2"/>
      <c r="N109" s="2"/>
    </row>
    <row r="110" spans="1:14" x14ac:dyDescent="0.2">
      <c r="A110" s="14"/>
      <c r="B110" s="13"/>
      <c r="C110" s="13"/>
      <c r="D110" s="13"/>
      <c r="E110" s="13"/>
      <c r="F110" s="13"/>
      <c r="G110" s="13"/>
      <c r="H110" s="13"/>
      <c r="I110" s="13"/>
      <c r="J110" s="13"/>
      <c r="K110" s="13"/>
      <c r="L110" s="2"/>
      <c r="M110" s="2"/>
      <c r="N110" s="2"/>
    </row>
    <row r="111" spans="1:14" x14ac:dyDescent="0.2">
      <c r="A111" s="14"/>
      <c r="B111" s="13"/>
      <c r="C111" s="13"/>
      <c r="D111" s="13"/>
      <c r="E111" s="13"/>
      <c r="F111" s="13"/>
      <c r="G111" s="13"/>
      <c r="H111" s="13"/>
      <c r="I111" s="13"/>
      <c r="J111" s="13"/>
      <c r="K111" s="13"/>
      <c r="L111" s="2"/>
      <c r="M111" s="2"/>
      <c r="N111" s="2"/>
    </row>
    <row r="112" spans="1:14" x14ac:dyDescent="0.2">
      <c r="A112" s="14"/>
      <c r="B112" s="13"/>
      <c r="C112" s="13"/>
      <c r="D112" s="13"/>
      <c r="E112" s="13"/>
      <c r="F112" s="13"/>
      <c r="G112" s="13"/>
      <c r="H112" s="13"/>
      <c r="I112" s="13"/>
      <c r="J112" s="13"/>
      <c r="K112" s="13"/>
      <c r="L112" s="2"/>
      <c r="M112" s="2"/>
      <c r="N112" s="2"/>
    </row>
    <row r="113" spans="1:16" x14ac:dyDescent="0.2">
      <c r="A113" s="14"/>
      <c r="B113" s="13"/>
      <c r="C113" s="13"/>
      <c r="D113" s="13"/>
      <c r="E113" s="13"/>
      <c r="F113" s="13"/>
      <c r="G113" s="13"/>
      <c r="H113" s="13"/>
      <c r="I113" s="13"/>
      <c r="J113" s="13"/>
      <c r="K113" s="13"/>
      <c r="L113" s="2"/>
      <c r="M113" s="2"/>
      <c r="N113" s="2"/>
    </row>
    <row r="114" spans="1:16" ht="18" x14ac:dyDescent="0.25">
      <c r="A114" s="14"/>
      <c r="B114" s="13"/>
      <c r="C114" s="13"/>
      <c r="D114" s="13"/>
      <c r="E114" s="13"/>
      <c r="F114" s="13"/>
      <c r="G114" s="13"/>
      <c r="H114" s="13"/>
      <c r="I114" s="13"/>
      <c r="J114" s="13"/>
      <c r="K114" s="182" t="s">
        <v>175</v>
      </c>
      <c r="L114" s="182"/>
      <c r="M114" s="182"/>
      <c r="N114" s="182"/>
      <c r="O114" s="182"/>
      <c r="P114" s="182"/>
    </row>
    <row r="115" spans="1:16" ht="15" x14ac:dyDescent="0.2">
      <c r="A115" s="14"/>
      <c r="B115" s="13"/>
      <c r="C115" s="13"/>
      <c r="D115" s="13"/>
      <c r="E115" s="13"/>
      <c r="F115" s="13"/>
      <c r="G115" s="13"/>
      <c r="H115" s="13"/>
      <c r="I115" s="13"/>
      <c r="J115" s="13"/>
      <c r="K115" s="193" t="s">
        <v>176</v>
      </c>
      <c r="L115" s="193"/>
      <c r="M115" s="193"/>
      <c r="N115" s="193"/>
      <c r="O115" s="193"/>
      <c r="P115" s="98" t="s">
        <v>177</v>
      </c>
    </row>
    <row r="116" spans="1:16" x14ac:dyDescent="0.2">
      <c r="A116" s="14"/>
      <c r="B116" s="13"/>
      <c r="C116" s="13"/>
      <c r="D116" s="13"/>
      <c r="E116" s="13"/>
      <c r="F116" s="13"/>
      <c r="G116" s="13"/>
      <c r="H116" s="13"/>
      <c r="I116" s="13"/>
      <c r="J116" s="13"/>
      <c r="K116" s="194" t="s">
        <v>178</v>
      </c>
      <c r="L116" s="194"/>
      <c r="M116" s="194"/>
      <c r="N116" s="194"/>
      <c r="O116" s="194"/>
      <c r="P116" s="100">
        <v>5</v>
      </c>
    </row>
    <row r="117" spans="1:16" x14ac:dyDescent="0.2">
      <c r="A117" s="14"/>
      <c r="B117" s="13"/>
      <c r="C117" s="13"/>
      <c r="D117" s="13"/>
      <c r="E117" s="13"/>
      <c r="F117" s="13"/>
      <c r="G117" s="13"/>
      <c r="H117" s="13"/>
      <c r="I117" s="13"/>
      <c r="J117" s="13"/>
      <c r="K117" s="194" t="s">
        <v>179</v>
      </c>
      <c r="L117" s="194"/>
      <c r="M117" s="194"/>
      <c r="N117" s="194"/>
      <c r="O117" s="194"/>
      <c r="P117" s="100">
        <v>6</v>
      </c>
    </row>
    <row r="118" spans="1:16" x14ac:dyDescent="0.2">
      <c r="A118" s="14"/>
      <c r="B118" s="13"/>
      <c r="C118" s="13"/>
      <c r="D118" s="13"/>
      <c r="E118" s="13"/>
      <c r="F118" s="13"/>
      <c r="G118" s="13"/>
      <c r="H118" s="13"/>
      <c r="I118" s="13"/>
      <c r="J118" s="13"/>
      <c r="K118" s="194" t="s">
        <v>180</v>
      </c>
      <c r="L118" s="194"/>
      <c r="M118" s="194"/>
      <c r="N118" s="194"/>
      <c r="O118" s="194"/>
      <c r="P118" s="100">
        <v>7</v>
      </c>
    </row>
    <row r="119" spans="1:16" x14ac:dyDescent="0.2">
      <c r="A119" s="14"/>
      <c r="B119" s="13"/>
      <c r="C119" s="13"/>
      <c r="D119" s="13"/>
      <c r="E119" s="13"/>
      <c r="F119" s="13"/>
      <c r="G119" s="13"/>
      <c r="H119" s="13"/>
      <c r="I119" s="13"/>
      <c r="J119" s="13"/>
      <c r="K119" s="13"/>
      <c r="L119" s="2"/>
      <c r="M119" s="2"/>
      <c r="N119" s="2"/>
    </row>
    <row r="120" spans="1:16" x14ac:dyDescent="0.2">
      <c r="A120" s="14"/>
      <c r="B120" s="13"/>
      <c r="C120" s="13"/>
      <c r="D120" s="13"/>
      <c r="E120" s="13"/>
      <c r="F120" s="13"/>
      <c r="G120" s="13"/>
      <c r="H120" s="13"/>
      <c r="I120" s="13"/>
      <c r="J120" s="13"/>
      <c r="K120" s="13"/>
      <c r="L120" s="2"/>
      <c r="M120" s="2"/>
      <c r="N120" s="2"/>
    </row>
    <row r="121" spans="1:16" x14ac:dyDescent="0.2">
      <c r="A121" s="14"/>
      <c r="B121" s="13"/>
      <c r="C121" s="13"/>
      <c r="D121" s="13"/>
      <c r="E121" s="13"/>
      <c r="F121" s="13"/>
      <c r="G121" s="13"/>
      <c r="H121" s="13"/>
      <c r="I121" s="13"/>
      <c r="J121" s="13"/>
      <c r="K121" s="13"/>
      <c r="L121" s="2"/>
      <c r="M121" s="2"/>
      <c r="N121" s="2"/>
    </row>
    <row r="122" spans="1:16" x14ac:dyDescent="0.2">
      <c r="A122" s="14"/>
      <c r="B122" s="13"/>
      <c r="C122" s="13"/>
      <c r="D122" s="13"/>
      <c r="E122" s="13"/>
      <c r="F122" s="13"/>
      <c r="G122" s="13"/>
      <c r="H122" s="13"/>
      <c r="I122" s="13"/>
      <c r="J122" s="13"/>
      <c r="K122" s="13"/>
      <c r="L122" s="2"/>
      <c r="M122" s="2"/>
      <c r="N122" s="2"/>
    </row>
    <row r="123" spans="1:16" x14ac:dyDescent="0.2">
      <c r="A123" s="14"/>
      <c r="B123" s="13"/>
      <c r="C123" s="13"/>
      <c r="D123" s="13"/>
      <c r="E123" s="13"/>
      <c r="F123" s="13"/>
      <c r="G123" s="13"/>
      <c r="H123" s="13"/>
      <c r="I123" s="13"/>
      <c r="J123" s="13"/>
      <c r="K123" s="13"/>
      <c r="L123" s="2"/>
      <c r="M123" s="2"/>
      <c r="N123" s="2"/>
    </row>
    <row r="124" spans="1:16" x14ac:dyDescent="0.2">
      <c r="A124" s="14"/>
      <c r="B124" s="13"/>
      <c r="C124" s="13"/>
      <c r="D124" s="13"/>
      <c r="E124" s="13"/>
      <c r="F124" s="13"/>
      <c r="G124" s="13"/>
      <c r="H124" s="13"/>
      <c r="I124" s="13"/>
      <c r="J124" s="13"/>
      <c r="K124" s="13"/>
      <c r="L124" s="2"/>
      <c r="M124" s="2"/>
      <c r="N124" s="2"/>
    </row>
    <row r="125" spans="1:16" x14ac:dyDescent="0.2">
      <c r="A125" s="14"/>
      <c r="B125" s="13"/>
      <c r="C125" s="13"/>
      <c r="D125" s="13"/>
      <c r="E125" s="13"/>
      <c r="F125" s="13"/>
      <c r="G125" s="13"/>
      <c r="H125" s="13"/>
      <c r="I125" s="13"/>
      <c r="J125" s="13"/>
      <c r="K125" s="13"/>
      <c r="L125" s="2"/>
      <c r="M125" s="2"/>
      <c r="N125" s="2"/>
    </row>
    <row r="126" spans="1:16" x14ac:dyDescent="0.2">
      <c r="A126" s="14"/>
      <c r="B126" s="13"/>
      <c r="C126" s="13"/>
      <c r="D126" s="13"/>
      <c r="E126" s="13"/>
      <c r="F126" s="13"/>
      <c r="G126" s="13"/>
      <c r="H126" s="13"/>
      <c r="I126" s="13"/>
      <c r="J126" s="13"/>
      <c r="K126" s="13"/>
      <c r="L126" s="2"/>
      <c r="M126" s="2"/>
      <c r="N126" s="2"/>
    </row>
    <row r="127" spans="1:16" x14ac:dyDescent="0.2">
      <c r="A127" s="14"/>
      <c r="B127" s="13"/>
      <c r="C127" s="13"/>
      <c r="D127" s="13"/>
      <c r="E127" s="13"/>
      <c r="F127" s="13"/>
      <c r="G127" s="13"/>
      <c r="H127" s="13"/>
      <c r="I127" s="13"/>
      <c r="J127" s="13"/>
      <c r="K127" s="13"/>
      <c r="L127" s="2"/>
      <c r="M127" s="2"/>
      <c r="N127" s="2"/>
    </row>
    <row r="128" spans="1:16" x14ac:dyDescent="0.2">
      <c r="L128" s="2"/>
      <c r="M128" s="2"/>
      <c r="N128" s="2"/>
    </row>
    <row r="132" spans="1:20" ht="18" x14ac:dyDescent="0.25">
      <c r="L132" s="192"/>
      <c r="M132" s="192"/>
      <c r="N132" s="192"/>
      <c r="O132" s="192"/>
      <c r="P132" s="192"/>
      <c r="Q132" s="192"/>
      <c r="R132" s="192"/>
      <c r="S132" s="9"/>
      <c r="T132" s="9"/>
    </row>
    <row r="138" spans="1:20" x14ac:dyDescent="0.2">
      <c r="A138" s="157"/>
      <c r="B138" s="157"/>
      <c r="C138" s="157"/>
      <c r="D138" s="157"/>
      <c r="E138" s="157"/>
      <c r="F138" s="157"/>
      <c r="G138" s="157"/>
      <c r="H138" s="157"/>
      <c r="I138" s="157"/>
      <c r="J138" s="157"/>
      <c r="K138" s="157"/>
      <c r="L138" s="157"/>
      <c r="M138" s="157"/>
      <c r="N138" s="157"/>
      <c r="O138" s="157"/>
      <c r="P138" s="157"/>
      <c r="Q138" s="157"/>
      <c r="R138" s="157"/>
    </row>
    <row r="139" spans="1:20" x14ac:dyDescent="0.2">
      <c r="A139" s="157"/>
      <c r="B139" s="157"/>
      <c r="C139" s="157"/>
      <c r="D139" s="157"/>
      <c r="E139" s="157"/>
      <c r="F139" s="157"/>
      <c r="G139" s="157"/>
      <c r="H139" s="157"/>
      <c r="I139" s="157"/>
      <c r="J139" s="157"/>
      <c r="K139" s="157"/>
      <c r="L139" s="157"/>
      <c r="M139" s="157"/>
      <c r="N139" s="157"/>
      <c r="O139" s="157"/>
      <c r="P139" s="157"/>
      <c r="Q139" s="157"/>
      <c r="R139" s="157"/>
    </row>
    <row r="140" spans="1:20" ht="27" x14ac:dyDescent="0.35">
      <c r="B140" s="99" t="s">
        <v>181</v>
      </c>
      <c r="C140" s="99"/>
      <c r="D140" s="99"/>
      <c r="E140" s="99"/>
      <c r="F140" s="99"/>
      <c r="G140" s="99"/>
      <c r="H140" s="99"/>
      <c r="I140" s="2"/>
      <c r="J140" s="2"/>
      <c r="K140" s="2"/>
      <c r="L140" s="2"/>
      <c r="M140" s="2"/>
      <c r="N140" s="2"/>
      <c r="O140" s="2"/>
      <c r="P140" s="2"/>
    </row>
    <row r="141" spans="1:20" x14ac:dyDescent="0.2">
      <c r="B141" s="2"/>
      <c r="C141" s="2"/>
      <c r="D141" s="2"/>
      <c r="E141" s="2"/>
      <c r="F141" s="2"/>
      <c r="G141" s="2"/>
      <c r="H141" s="2"/>
      <c r="I141" s="2"/>
      <c r="J141" s="2"/>
      <c r="K141" s="2"/>
      <c r="L141" s="2"/>
      <c r="M141" s="2"/>
      <c r="N141" s="2"/>
      <c r="O141" s="2"/>
      <c r="P141" s="2"/>
    </row>
    <row r="142" spans="1:20" x14ac:dyDescent="0.2">
      <c r="B142" s="2"/>
      <c r="C142" s="2"/>
      <c r="D142" s="2"/>
      <c r="E142" s="2"/>
      <c r="F142" s="2"/>
      <c r="G142" s="2"/>
      <c r="H142" s="2"/>
      <c r="I142" s="2"/>
      <c r="J142" s="2"/>
      <c r="K142" s="2"/>
      <c r="L142" s="2"/>
      <c r="M142" s="2"/>
      <c r="N142" s="2"/>
      <c r="O142" s="2"/>
      <c r="P142" s="2"/>
    </row>
    <row r="143" spans="1:20" x14ac:dyDescent="0.2">
      <c r="I143" s="2"/>
      <c r="J143" s="2"/>
      <c r="K143" s="2"/>
      <c r="L143" s="2"/>
      <c r="M143" s="2"/>
      <c r="N143" s="2"/>
      <c r="O143" s="2"/>
      <c r="P143" s="2"/>
    </row>
    <row r="144" spans="1:20" x14ac:dyDescent="0.2">
      <c r="B144" s="2"/>
      <c r="C144" s="2"/>
      <c r="D144" s="2"/>
      <c r="E144" s="2"/>
      <c r="F144" s="2"/>
      <c r="G144" s="2"/>
      <c r="H144" s="2"/>
      <c r="I144" s="2"/>
      <c r="J144" s="2"/>
      <c r="K144" s="2"/>
      <c r="L144" s="2"/>
      <c r="M144" s="2"/>
      <c r="N144" s="2"/>
      <c r="O144" s="2"/>
      <c r="P144" s="2"/>
    </row>
    <row r="145" s="2" customFormat="1" x14ac:dyDescent="0.2"/>
    <row r="146" s="2" customFormat="1" x14ac:dyDescent="0.2"/>
    <row r="147" s="2" customFormat="1" x14ac:dyDescent="0.2"/>
    <row r="148" s="2" customFormat="1" x14ac:dyDescent="0.2"/>
    <row r="149" s="2" customFormat="1" x14ac:dyDescent="0.2"/>
    <row r="150" s="2" customFormat="1" x14ac:dyDescent="0.2"/>
    <row r="151" s="2" customFormat="1" x14ac:dyDescent="0.2"/>
    <row r="152" s="2" customFormat="1" x14ac:dyDescent="0.2"/>
    <row r="153" s="2" customFormat="1" x14ac:dyDescent="0.2"/>
    <row r="154" s="2" customFormat="1" x14ac:dyDescent="0.2"/>
    <row r="155" s="2" customFormat="1" x14ac:dyDescent="0.2"/>
    <row r="156" s="2" customFormat="1" x14ac:dyDescent="0.2"/>
    <row r="157" s="2" customFormat="1" x14ac:dyDescent="0.2"/>
    <row r="158" s="2" customFormat="1" x14ac:dyDescent="0.2"/>
    <row r="159" s="2" customFormat="1" x14ac:dyDescent="0.2"/>
    <row r="160" s="2" customFormat="1" x14ac:dyDescent="0.2"/>
    <row r="161" s="2" customFormat="1" x14ac:dyDescent="0.2"/>
    <row r="162" s="2" customFormat="1" x14ac:dyDescent="0.2"/>
    <row r="163" s="2" customFormat="1" x14ac:dyDescent="0.2"/>
    <row r="164" s="2" customFormat="1" x14ac:dyDescent="0.2"/>
    <row r="165" s="2" customFormat="1" x14ac:dyDescent="0.2"/>
  </sheetData>
  <mergeCells count="39">
    <mergeCell ref="B11:C11"/>
    <mergeCell ref="L132:R132"/>
    <mergeCell ref="K115:O115"/>
    <mergeCell ref="K116:O116"/>
    <mergeCell ref="K117:O117"/>
    <mergeCell ref="K118:O118"/>
    <mergeCell ref="G11:I11"/>
    <mergeCell ref="B12:C12"/>
    <mergeCell ref="G12:I12"/>
    <mergeCell ref="B13:C13"/>
    <mergeCell ref="G13:I13"/>
    <mergeCell ref="B14:C14"/>
    <mergeCell ref="B15:C15"/>
    <mergeCell ref="B16:C16"/>
    <mergeCell ref="B18:F18"/>
    <mergeCell ref="H18:J18"/>
    <mergeCell ref="G6:I6"/>
    <mergeCell ref="G7:I7"/>
    <mergeCell ref="G8:I8"/>
    <mergeCell ref="G9:I9"/>
    <mergeCell ref="B10:D10"/>
    <mergeCell ref="G10:I10"/>
    <mergeCell ref="G5:I5"/>
    <mergeCell ref="A1:V1"/>
    <mergeCell ref="B2:D2"/>
    <mergeCell ref="F2:F4"/>
    <mergeCell ref="G2:I4"/>
    <mergeCell ref="J2:L2"/>
    <mergeCell ref="B19:D19"/>
    <mergeCell ref="H19:I19"/>
    <mergeCell ref="A138:R139"/>
    <mergeCell ref="H20:I20"/>
    <mergeCell ref="B20:D20"/>
    <mergeCell ref="B21:D21"/>
    <mergeCell ref="B22:D22"/>
    <mergeCell ref="B23:D23"/>
    <mergeCell ref="A26:A27"/>
    <mergeCell ref="P53:Z53"/>
    <mergeCell ref="K114:P114"/>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41" r:id="rId3" name="Button 1">
              <controlPr defaultSize="0" print="0" autoFill="0" autoPict="0" macro="[0]!Botón2_Haga_clic_en">
                <anchor moveWithCells="1" sizeWithCells="1">
                  <from>
                    <xdr:col>10</xdr:col>
                    <xdr:colOff>800100</xdr:colOff>
                    <xdr:row>16</xdr:row>
                    <xdr:rowOff>9525</xdr:rowOff>
                  </from>
                  <to>
                    <xdr:col>12</xdr:col>
                    <xdr:colOff>38100</xdr:colOff>
                    <xdr:row>18</xdr:row>
                    <xdr:rowOff>76200</xdr:rowOff>
                  </to>
                </anchor>
              </controlPr>
            </control>
          </mc:Choice>
        </mc:AlternateContent>
        <mc:AlternateContent xmlns:mc="http://schemas.openxmlformats.org/markup-compatibility/2006">
          <mc:Choice Requires="x14">
            <control shapeId="10242" r:id="rId4" name="Button 2">
              <controlPr defaultSize="0" print="0" autoFill="0" autoPict="0" macro="[0]!Botón4_Haga_clic_en">
                <anchor moveWithCells="1" sizeWithCells="1">
                  <from>
                    <xdr:col>10</xdr:col>
                    <xdr:colOff>809625</xdr:colOff>
                    <xdr:row>19</xdr:row>
                    <xdr:rowOff>28575</xdr:rowOff>
                  </from>
                  <to>
                    <xdr:col>12</xdr:col>
                    <xdr:colOff>38100</xdr:colOff>
                    <xdr:row>21</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0AE9E134-A059-4DC9-98D6-D885E20BE200}">
          <x14:formula1>
            <xm:f>'Ecuaciones IDF'!$B$2:$B$43</xm:f>
          </x14:formula1>
          <xm:sqref>G5:I13</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R66"/>
  <sheetViews>
    <sheetView showGridLines="0" zoomScale="90" zoomScaleNormal="90" workbookViewId="0">
      <selection activeCell="P31" sqref="P31"/>
    </sheetView>
  </sheetViews>
  <sheetFormatPr baseColWidth="10" defaultColWidth="11.42578125" defaultRowHeight="14.25" x14ac:dyDescent="0.2"/>
  <cols>
    <col min="1" max="13" width="11.42578125" style="2"/>
    <col min="14" max="14" width="11.85546875" style="2" bestFit="1" customWidth="1"/>
    <col min="15" max="16384" width="11.42578125" style="2"/>
  </cols>
  <sheetData>
    <row r="1" spans="1:18" ht="36" customHeight="1" x14ac:dyDescent="0.2">
      <c r="A1" s="198" t="s">
        <v>182</v>
      </c>
      <c r="B1" s="199"/>
      <c r="C1" s="199"/>
      <c r="D1" s="199"/>
      <c r="E1" s="199"/>
      <c r="F1" s="199"/>
      <c r="G1" s="199"/>
      <c r="H1" s="199"/>
      <c r="I1" s="199"/>
      <c r="J1" s="199"/>
      <c r="K1" s="199"/>
      <c r="L1" s="199"/>
      <c r="M1" s="199"/>
      <c r="N1" s="199"/>
      <c r="O1" s="199"/>
      <c r="P1" s="199"/>
      <c r="Q1" s="199"/>
      <c r="R1" s="200"/>
    </row>
    <row r="2" spans="1:18" x14ac:dyDescent="0.2">
      <c r="A2" s="3"/>
      <c r="R2" s="4"/>
    </row>
    <row r="3" spans="1:18" x14ac:dyDescent="0.2">
      <c r="A3" s="3"/>
      <c r="R3" s="4"/>
    </row>
    <row r="4" spans="1:18" x14ac:dyDescent="0.2">
      <c r="A4" s="3"/>
      <c r="R4" s="4"/>
    </row>
    <row r="5" spans="1:18" x14ac:dyDescent="0.2">
      <c r="A5" s="3"/>
      <c r="R5" s="4"/>
    </row>
    <row r="6" spans="1:18" x14ac:dyDescent="0.2">
      <c r="A6" s="3"/>
      <c r="R6" s="4"/>
    </row>
    <row r="7" spans="1:18" x14ac:dyDescent="0.2">
      <c r="A7" s="3"/>
      <c r="R7" s="4"/>
    </row>
    <row r="8" spans="1:18" x14ac:dyDescent="0.2">
      <c r="A8" s="3"/>
      <c r="R8" s="4"/>
    </row>
    <row r="9" spans="1:18" x14ac:dyDescent="0.2">
      <c r="A9" s="3"/>
      <c r="R9" s="4"/>
    </row>
    <row r="10" spans="1:18" x14ac:dyDescent="0.2">
      <c r="A10" s="3"/>
      <c r="R10" s="4"/>
    </row>
    <row r="11" spans="1:18" x14ac:dyDescent="0.2">
      <c r="A11" s="3"/>
      <c r="R11" s="4"/>
    </row>
    <row r="12" spans="1:18" x14ac:dyDescent="0.2">
      <c r="A12" s="3"/>
      <c r="R12" s="4"/>
    </row>
    <row r="13" spans="1:18" x14ac:dyDescent="0.2">
      <c r="A13" s="3"/>
      <c r="R13" s="4"/>
    </row>
    <row r="14" spans="1:18" x14ac:dyDescent="0.2">
      <c r="A14" s="3"/>
      <c r="R14" s="4"/>
    </row>
    <row r="15" spans="1:18" x14ac:dyDescent="0.2">
      <c r="A15" s="3"/>
      <c r="R15" s="4"/>
    </row>
    <row r="16" spans="1:18" x14ac:dyDescent="0.2">
      <c r="A16" s="3"/>
      <c r="R16" s="4"/>
    </row>
    <row r="17" spans="1:18" x14ac:dyDescent="0.2">
      <c r="A17" s="3"/>
      <c r="R17" s="4"/>
    </row>
    <row r="18" spans="1:18" x14ac:dyDescent="0.2">
      <c r="A18" s="3"/>
      <c r="R18" s="4"/>
    </row>
    <row r="19" spans="1:18" x14ac:dyDescent="0.2">
      <c r="A19" s="3"/>
      <c r="R19" s="4"/>
    </row>
    <row r="20" spans="1:18" x14ac:dyDescent="0.2">
      <c r="A20" s="3"/>
      <c r="R20" s="4"/>
    </row>
    <row r="21" spans="1:18" x14ac:dyDescent="0.2">
      <c r="A21" s="3"/>
      <c r="R21" s="4"/>
    </row>
    <row r="22" spans="1:18" x14ac:dyDescent="0.2">
      <c r="A22" s="3"/>
      <c r="R22" s="4"/>
    </row>
    <row r="23" spans="1:18" x14ac:dyDescent="0.2">
      <c r="A23" s="3"/>
      <c r="R23" s="4"/>
    </row>
    <row r="24" spans="1:18" x14ac:dyDescent="0.2">
      <c r="A24" s="3"/>
      <c r="R24" s="4"/>
    </row>
    <row r="25" spans="1:18" x14ac:dyDescent="0.2">
      <c r="A25" s="3"/>
      <c r="R25" s="4"/>
    </row>
    <row r="26" spans="1:18" x14ac:dyDescent="0.2">
      <c r="A26" s="3"/>
      <c r="R26" s="4"/>
    </row>
    <row r="27" spans="1:18" ht="15" thickBot="1" x14ac:dyDescent="0.25">
      <c r="A27" s="5"/>
      <c r="B27" s="6"/>
      <c r="C27" s="6"/>
      <c r="D27" s="6"/>
      <c r="E27" s="6"/>
      <c r="F27" s="6"/>
      <c r="G27" s="6"/>
      <c r="H27" s="6"/>
      <c r="I27" s="6"/>
      <c r="J27" s="6"/>
      <c r="K27" s="6"/>
      <c r="L27" s="6"/>
      <c r="M27" s="6"/>
      <c r="N27" s="6"/>
      <c r="O27" s="6"/>
      <c r="P27" s="6"/>
      <c r="Q27" s="6"/>
      <c r="R27" s="7"/>
    </row>
    <row r="29" spans="1:18" ht="37.5" customHeight="1" x14ac:dyDescent="0.2"/>
    <row r="30" spans="1:18" ht="14.25" customHeight="1" x14ac:dyDescent="0.2"/>
    <row r="34" spans="14:14" x14ac:dyDescent="0.2">
      <c r="N34" s="97"/>
    </row>
    <row r="58" ht="14.1" customHeight="1" x14ac:dyDescent="0.2"/>
    <row r="59" ht="14.1" customHeight="1" x14ac:dyDescent="0.2"/>
    <row r="60" ht="14.1" customHeight="1" x14ac:dyDescent="0.2"/>
    <row r="61" ht="14.1" customHeight="1" x14ac:dyDescent="0.2"/>
    <row r="62" ht="14.1" customHeight="1" x14ac:dyDescent="0.2"/>
    <row r="63" ht="14.1" customHeight="1" x14ac:dyDescent="0.2"/>
    <row r="64" ht="14.1" customHeight="1" x14ac:dyDescent="0.2"/>
    <row r="65" ht="14.1" customHeight="1" x14ac:dyDescent="0.2"/>
    <row r="66" ht="14.45" customHeight="1" x14ac:dyDescent="0.2"/>
  </sheetData>
  <mergeCells count="1">
    <mergeCell ref="A1:R1"/>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3554CB-EAD7-471F-B4CA-3650B13A3E7E}">
  <sheetPr codeName="Hoja9"/>
  <dimension ref="A1:K15"/>
  <sheetViews>
    <sheetView zoomScale="115" zoomScaleNormal="115" workbookViewId="0">
      <selection activeCell="F12" sqref="F12"/>
    </sheetView>
  </sheetViews>
  <sheetFormatPr baseColWidth="10" defaultColWidth="11.42578125" defaultRowHeight="14.25" x14ac:dyDescent="0.2"/>
  <cols>
    <col min="1" max="1" width="93.42578125" style="101" customWidth="1"/>
    <col min="2" max="16384" width="11.42578125" style="101"/>
  </cols>
  <sheetData>
    <row r="1" spans="1:11" ht="15" customHeight="1" x14ac:dyDescent="0.45">
      <c r="A1" s="201" t="s">
        <v>183</v>
      </c>
      <c r="B1" s="105"/>
      <c r="C1" s="105"/>
      <c r="D1" s="105"/>
      <c r="E1" s="105"/>
      <c r="F1" s="105"/>
      <c r="G1" s="105"/>
      <c r="H1" s="105"/>
      <c r="I1" s="105"/>
      <c r="J1" s="105"/>
      <c r="K1" s="105"/>
    </row>
    <row r="2" spans="1:11" ht="15" customHeight="1" thickBot="1" x14ac:dyDescent="0.5">
      <c r="A2" s="202"/>
      <c r="B2" s="105"/>
      <c r="C2" s="105"/>
      <c r="D2" s="105"/>
      <c r="E2" s="105"/>
      <c r="F2" s="105"/>
      <c r="G2" s="105"/>
      <c r="H2" s="105"/>
      <c r="I2" s="105"/>
      <c r="J2" s="105"/>
      <c r="K2" s="105"/>
    </row>
    <row r="3" spans="1:11" ht="30.75" customHeight="1" x14ac:dyDescent="0.45">
      <c r="A3" s="114" t="s">
        <v>184</v>
      </c>
      <c r="B3" s="105"/>
      <c r="C3" s="105"/>
      <c r="D3" s="105"/>
      <c r="E3" s="105"/>
      <c r="F3" s="105"/>
      <c r="G3" s="105"/>
      <c r="H3" s="105"/>
      <c r="I3" s="105"/>
      <c r="J3" s="105"/>
      <c r="K3" s="105"/>
    </row>
    <row r="4" spans="1:11" ht="15" customHeight="1" x14ac:dyDescent="0.45">
      <c r="A4" s="115" t="s">
        <v>185</v>
      </c>
      <c r="B4" s="105"/>
      <c r="C4" s="105"/>
      <c r="D4" s="105"/>
      <c r="E4" s="105"/>
      <c r="F4" s="105"/>
      <c r="G4" s="105"/>
      <c r="H4" s="105"/>
      <c r="I4" s="105"/>
      <c r="J4" s="105"/>
      <c r="K4" s="105"/>
    </row>
    <row r="5" spans="1:11" ht="76.5" customHeight="1" x14ac:dyDescent="0.2">
      <c r="A5" s="115" t="s">
        <v>186</v>
      </c>
      <c r="B5" s="107"/>
      <c r="C5" s="107"/>
      <c r="D5" s="107"/>
      <c r="E5" s="107"/>
      <c r="F5" s="107"/>
      <c r="G5" s="107"/>
      <c r="H5" s="107"/>
      <c r="I5" s="107"/>
      <c r="J5" s="107"/>
      <c r="K5" s="107"/>
    </row>
    <row r="6" spans="1:11" ht="36" customHeight="1" x14ac:dyDescent="0.2">
      <c r="A6" s="115" t="s">
        <v>187</v>
      </c>
      <c r="B6" s="107"/>
      <c r="C6" s="107"/>
      <c r="D6" s="107"/>
      <c r="E6" s="107"/>
      <c r="F6" s="107"/>
      <c r="G6" s="107"/>
      <c r="H6" s="107"/>
      <c r="I6" s="107"/>
      <c r="J6" s="107"/>
      <c r="K6" s="107"/>
    </row>
    <row r="7" spans="1:11" ht="28.5" x14ac:dyDescent="0.2">
      <c r="A7" s="115" t="s">
        <v>188</v>
      </c>
    </row>
    <row r="8" spans="1:11" ht="28.5" x14ac:dyDescent="0.2">
      <c r="A8" s="115" t="s">
        <v>189</v>
      </c>
    </row>
    <row r="9" spans="1:11" ht="57" x14ac:dyDescent="0.2">
      <c r="A9" s="115" t="s">
        <v>190</v>
      </c>
    </row>
    <row r="10" spans="1:11" ht="42.75" x14ac:dyDescent="0.2">
      <c r="A10" s="115" t="s">
        <v>191</v>
      </c>
    </row>
    <row r="11" spans="1:11" ht="42.75" x14ac:dyDescent="0.2">
      <c r="A11" s="115" t="s">
        <v>192</v>
      </c>
    </row>
    <row r="12" spans="1:11" ht="28.5" x14ac:dyDescent="0.2">
      <c r="A12" s="115" t="s">
        <v>193</v>
      </c>
    </row>
    <row r="13" spans="1:11" ht="34.5" customHeight="1" x14ac:dyDescent="0.2">
      <c r="A13" s="106" t="s">
        <v>194</v>
      </c>
    </row>
    <row r="14" spans="1:11" ht="56.25" customHeight="1" x14ac:dyDescent="0.2">
      <c r="A14" s="115" t="s">
        <v>195</v>
      </c>
    </row>
    <row r="15" spans="1:11" ht="42.75" x14ac:dyDescent="0.2">
      <c r="A15" s="115" t="s">
        <v>196</v>
      </c>
    </row>
  </sheetData>
  <mergeCells count="1">
    <mergeCell ref="A1:A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Portada</vt:lpstr>
      <vt:lpstr>Introducción</vt:lpstr>
      <vt:lpstr>Ecuaciones IDF</vt:lpstr>
      <vt:lpstr>Hietograma Bloque Alterno</vt:lpstr>
      <vt:lpstr>Hietograma Sifalda</vt:lpstr>
      <vt:lpstr>Hietograma Triangular</vt:lpstr>
      <vt:lpstr>Hietograma  de Watt</vt:lpstr>
      <vt:lpstr>Información</vt:lpstr>
      <vt:lpstr>Bibliografía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Fernando Watson</dc:creator>
  <cp:keywords/>
  <dc:description/>
  <cp:lastModifiedBy>Xiomara Arce Calderón</cp:lastModifiedBy>
  <cp:revision/>
  <dcterms:created xsi:type="dcterms:W3CDTF">2017-12-03T14:38:45Z</dcterms:created>
  <dcterms:modified xsi:type="dcterms:W3CDTF">2024-11-26T22:45:34Z</dcterms:modified>
  <cp:category/>
  <cp:contentStatus/>
</cp:coreProperties>
</file>